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20490" windowHeight="7155"/>
  </bookViews>
  <sheets>
    <sheet name="2,8+" sheetId="13" r:id="rId1"/>
  </sheets>
  <externalReferences>
    <externalReference r:id="rId2"/>
  </externalReferences>
  <calcPr calcId="125725" refMode="R1C1"/>
</workbook>
</file>

<file path=xl/calcChain.xml><?xml version="1.0" encoding="utf-8"?>
<calcChain xmlns="http://schemas.openxmlformats.org/spreadsheetml/2006/main">
  <c r="D21" i="13"/>
  <c r="C68"/>
  <c r="C47"/>
  <c r="C39"/>
  <c r="C66" l="1"/>
  <c r="C60" l="1"/>
  <c r="C63"/>
  <c r="C64"/>
  <c r="C41" l="1"/>
  <c r="D29" l="1"/>
  <c r="D51"/>
  <c r="D16"/>
  <c r="F93" l="1"/>
  <c r="D52"/>
  <c r="C45"/>
  <c r="D19"/>
  <c r="D18" s="1"/>
  <c r="D26" s="1"/>
  <c r="D15"/>
  <c r="C69" l="1"/>
  <c r="C70" s="1"/>
</calcChain>
</file>

<file path=xl/sharedStrings.xml><?xml version="1.0" encoding="utf-8"?>
<sst xmlns="http://schemas.openxmlformats.org/spreadsheetml/2006/main" count="202" uniqueCount="131">
  <si>
    <t>№ п/п</t>
  </si>
  <si>
    <t>Наименование параметра</t>
  </si>
  <si>
    <t>Значение</t>
  </si>
  <si>
    <t>Дата заполнения/внесения изменений</t>
  </si>
  <si>
    <t>-</t>
  </si>
  <si>
    <t>ед.</t>
  </si>
  <si>
    <r>
      <t xml:space="preserve">1.       </t>
    </r>
    <r>
      <rPr>
        <b/>
        <sz val="12"/>
        <color rgb="FF000000"/>
        <rFont val="Times New Roman"/>
        <family val="1"/>
        <charset val="204"/>
      </rPr>
      <t> </t>
    </r>
  </si>
  <si>
    <r>
      <t xml:space="preserve">2.       </t>
    </r>
    <r>
      <rPr>
        <b/>
        <sz val="12"/>
        <color rgb="FF000000"/>
        <rFont val="Times New Roman"/>
        <family val="1"/>
        <charset val="204"/>
      </rPr>
      <t> </t>
    </r>
  </si>
  <si>
    <r>
      <t xml:space="preserve">3.       </t>
    </r>
    <r>
      <rPr>
        <b/>
        <sz val="12"/>
        <color rgb="FF000000"/>
        <rFont val="Times New Roman"/>
        <family val="1"/>
        <charset val="204"/>
      </rPr>
      <t> </t>
    </r>
  </si>
  <si>
    <t>руб.</t>
  </si>
  <si>
    <t>Единица измерения</t>
  </si>
  <si>
    <t>Вид коммунальной услуги</t>
  </si>
  <si>
    <t>нат.показ.</t>
  </si>
  <si>
    <t>Дата начала отчетного периода</t>
  </si>
  <si>
    <t>Дата конца отчетного периода</t>
  </si>
  <si>
    <t>Переходящие остатки денежных средств (на начало периода):</t>
  </si>
  <si>
    <t xml:space="preserve">Получено денежных средств, в т. ч: </t>
  </si>
  <si>
    <t>Всего денежных средств с учетом остатков</t>
  </si>
  <si>
    <t>Переходящие остатки денежных средств (на конец периода):</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</si>
  <si>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</si>
  <si>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</si>
  <si>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</si>
  <si>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 xml:space="preserve">Общий объем потребления </t>
  </si>
  <si>
    <t>-         переплата потребителями</t>
  </si>
  <si>
    <t>-         задолженность потребителей</t>
  </si>
  <si>
    <t xml:space="preserve">     - переплата потребителями</t>
  </si>
  <si>
    <t xml:space="preserve">     - задолженность потребителей</t>
  </si>
  <si>
    <t xml:space="preserve">     -  за содержание дома</t>
  </si>
  <si>
    <t xml:space="preserve">     -   за текущий  ремонт</t>
  </si>
  <si>
    <t xml:space="preserve">     -  субсидий</t>
  </si>
  <si>
    <t xml:space="preserve">     - денежных средств от использования общего имущества</t>
  </si>
  <si>
    <t xml:space="preserve">     - прочие поступления</t>
  </si>
  <si>
    <t>Начислено  за работы (услуги) по содержанию и текущему ремонту, в том числе:</t>
  </si>
  <si>
    <t xml:space="preserve">     - денежных средств от потребителей</t>
  </si>
  <si>
    <t xml:space="preserve">     - целевых взносов от потребителей</t>
  </si>
  <si>
    <t>Информация о наличии претензий по качеству выполняемых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</si>
  <si>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</si>
  <si>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</si>
  <si>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</si>
  <si>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</si>
  <si>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Информация о предоставленных коммунальных услугах (заполняется по каждой коммунальной услуге)</t>
  </si>
  <si>
    <t>Начислено потребителям</t>
  </si>
  <si>
    <t>Оплачено потребителями</t>
  </si>
  <si>
    <t xml:space="preserve">Задолженность потребителей </t>
  </si>
  <si>
    <t>Задолженность перед поставщиком (поставщиками) коммунального ресурса</t>
  </si>
  <si>
    <t>Оплачено поставщику (поставщиками) коммунального ресурса</t>
  </si>
  <si>
    <t>Начислено поставщиком (поставщиками) коммунального ресурса</t>
  </si>
  <si>
    <t>Сумма пени и штрафов, уплаченные поставщику (поставщикам) коммунального ресурса</t>
  </si>
  <si>
    <t>Информация о наличии претензий по качеству предоставленных коммунальных услуг</t>
  </si>
  <si>
    <t>Информация о ведении претензионно-исковой работы в отношении потребителей должников</t>
  </si>
  <si>
    <t>Направлено претензий потребителям должникам</t>
  </si>
  <si>
    <t>Направлено исковых заявлений</t>
  </si>
  <si>
    <t>Получено денежных средств по результатам  претензионно-исковой работы</t>
  </si>
  <si>
    <t>м3</t>
  </si>
  <si>
    <t>Ежедневно</t>
  </si>
  <si>
    <t>Холодное водоснабжение</t>
  </si>
  <si>
    <t>Водоотведение</t>
  </si>
  <si>
    <t>По графику</t>
  </si>
  <si>
    <t>Круглосуточно</t>
  </si>
  <si>
    <t xml:space="preserve"> </t>
  </si>
  <si>
    <t>Утверждаю                                                  генеральный директор                                              ООО "УК "Прибайкальская"                                   Н. Н. Орленко</t>
  </si>
  <si>
    <t>Наименование работ и услуг</t>
  </si>
  <si>
    <t>Содержание придомовой территорории</t>
  </si>
  <si>
    <t>Уборка лестничных клеток</t>
  </si>
  <si>
    <t>Аварийно-диспетчерская служба</t>
  </si>
  <si>
    <t>Обеспечение работоспособности внутридомовых систем электроснабжения и электрооборудования</t>
  </si>
  <si>
    <t>Обеспечение работоспособности внутридомовых систем (обход с выполнением мелких ремонтных работ специалистов по обслуживанию систем отопления, водоснабжения , водоотведения и конструктивных элементов МКД)</t>
  </si>
  <si>
    <t>Промывка системы отопления перед запуском (пробный пуск)</t>
  </si>
  <si>
    <t>ежеквартально и по заявкам</t>
  </si>
  <si>
    <t>Гл. инженер ООО "УК "Прибайкальская"</t>
  </si>
  <si>
    <t>Белкин И. О.</t>
  </si>
  <si>
    <t>Содержание лифтового оборудования</t>
  </si>
  <si>
    <t>Учёт оплат поставщикам коммунальных ресурсов в разрезе многоквартирных домов и коммунальных услуг не ведётся</t>
  </si>
  <si>
    <t>Содержание</t>
  </si>
  <si>
    <t>Очистка снега с подъездных козырьков  2 шт.</t>
  </si>
  <si>
    <t>Текущий ремонт</t>
  </si>
  <si>
    <t>Главный инженер ООО "Прибайкальская"                                          Белкин И. О.</t>
  </si>
  <si>
    <t>Выполняемые работы и услуги по содержанию общего имущества</t>
  </si>
  <si>
    <t>Услуги по управлению многоквартирным домом</t>
  </si>
  <si>
    <t>Годовая фактическая стоимость работ /услуг, руб.</t>
  </si>
  <si>
    <t>Периодичность выполнения работ</t>
  </si>
  <si>
    <t>1 раз после отопительного периода</t>
  </si>
  <si>
    <t>Расходы на содержание информационных систем, обеспечивающих сбор, обработку и хранение данных о платежах, выставление платежных документов, снятие показаний приборов учета, истребование задолженности по оплате</t>
  </si>
  <si>
    <t>Ед. измерения</t>
  </si>
  <si>
    <t>2 раза в год</t>
  </si>
  <si>
    <t>1 раз</t>
  </si>
  <si>
    <t>Выполняемые работы по текущему ремонту общего имущества</t>
  </si>
  <si>
    <t>Периодичность, объём выполнения работ</t>
  </si>
  <si>
    <t>Уборка снега спридомовой териритори с привлечением спец техники</t>
  </si>
  <si>
    <t>Генеральная уборка подъезда (2 подъезда)</t>
  </si>
  <si>
    <t>1шт</t>
  </si>
  <si>
    <t>Перерасход (-) или экономия (+) средств по статье текущий ремонт за 2020 г, руб.</t>
  </si>
  <si>
    <t>Начислено по статье текущий ремонт за 2021 г. руб.</t>
  </si>
  <si>
    <t>Оплачено по статье текущий ремонт за 2021 г, руб.</t>
  </si>
  <si>
    <t>Форма 2.8. Отчет об исполнении ООО "УК "Прибайкальская" договора управления смет доходов и расходов МКД м-на Университетский, 106 за период с 01.01.2021 г. по 31.12.2021 г.</t>
  </si>
  <si>
    <t>Дезинсекция и дератизация мест общего пользования</t>
  </si>
  <si>
    <t>Дезинфекция мест общего пользования для профилатики короновируса</t>
  </si>
  <si>
    <t>1 раз в три дн</t>
  </si>
  <si>
    <t>Итого расходы по статье текущий ремонт за 2021 г</t>
  </si>
  <si>
    <t>Окраска  и ремонт забора, лавочек и прочих обьектов</t>
  </si>
  <si>
    <t xml:space="preserve">Ремонт тепловоо пункта (элеватора) </t>
  </si>
  <si>
    <t xml:space="preserve">замена балансировочногго клапана диам.32 "Данфос" (1 шт.), обратный клапан муфтовый диам 32 мм. (1 шт.), клапан обратный дисковый диам 50 (1 шт.), термометр (3 шт.), манометр (2 шт.), теплоизоляция трубопроводов системы теплоснабжения (9,5 м), окраска трубопроводов (9,5 м.) </t>
  </si>
  <si>
    <t xml:space="preserve">Замена светодиодных свтильников </t>
  </si>
  <si>
    <t>на 1 этаже у лифта 1 шт, на входе светильник 1 шт.</t>
  </si>
  <si>
    <t xml:space="preserve">Окраска мусорных баков </t>
  </si>
  <si>
    <t>2 шт</t>
  </si>
  <si>
    <t>2шт</t>
  </si>
  <si>
    <t>Замена кафельной плитки 2 подъезд 1 этаж</t>
  </si>
  <si>
    <t>Ремонт мусороприемного клапана 2 подъезд 3 эт</t>
  </si>
  <si>
    <t>1 шт</t>
  </si>
  <si>
    <t>83 м</t>
  </si>
  <si>
    <t>20мм 7 шт                     15мм 12 шт</t>
  </si>
  <si>
    <t>Замена кранов системы отопления в подвальном помещении</t>
  </si>
  <si>
    <t>Замена кранов системы горячего водоснабженив подвальном помещении</t>
  </si>
  <si>
    <t>20мм 1 шт                     25мм 2 шт</t>
  </si>
  <si>
    <t>20мм 5 шт                     25мм 3 шт                  15 мм 3 шт</t>
  </si>
  <si>
    <t>6 шт</t>
  </si>
  <si>
    <t>4шт</t>
  </si>
  <si>
    <t>67-1</t>
  </si>
  <si>
    <t>88-2</t>
  </si>
  <si>
    <t>1щт</t>
  </si>
  <si>
    <t>баки в 2021</t>
  </si>
  <si>
    <t>3 шт</t>
  </si>
  <si>
    <t>Замена светодиодных светильников 1 подьезд, 5, 8 и 9 эт</t>
  </si>
  <si>
    <t xml:space="preserve">Поверка и ремонт общедомового прибора учета теплоснабжения и горячего водоснабжения </t>
  </si>
  <si>
    <t>Перерасход (-) или экономия (+) средств по статье текущий ремонт за 2021 г, руб.</t>
  </si>
  <si>
    <t>Остаток средств (- перерасход, + экономия), по статье текущий ремонт с учетом  2020 г.руб.</t>
  </si>
  <si>
    <t>Ремонт межпанельных швов</t>
  </si>
  <si>
    <t xml:space="preserve">кв. 72 -  6 п.м. </t>
  </si>
  <si>
    <t>Замена трубопроводов системы водоотведения (канализации) в подвальном помещении</t>
  </si>
  <si>
    <t>Замена кранов системы холодного водоснабжения в подвальном помещении</t>
  </si>
</sst>
</file>

<file path=xl/styles.xml><?xml version="1.0" encoding="utf-8"?>
<styleSheet xmlns="http://schemas.openxmlformats.org/spreadsheetml/2006/main">
  <numFmts count="2">
    <numFmt numFmtId="164" formatCode="\О\б\щ\и\й"/>
    <numFmt numFmtId="165" formatCode="#,##0.0"/>
  </numFmts>
  <fonts count="14">
    <font>
      <sz val="11"/>
      <color theme="1"/>
      <name val="Calibri"/>
      <family val="2"/>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sz val="14"/>
      <color theme="1"/>
      <name val="Times New Roman"/>
      <family val="1"/>
      <charset val="204"/>
    </font>
    <font>
      <b/>
      <sz val="15"/>
      <color theme="1"/>
      <name val="Times New Roman"/>
      <family val="1"/>
      <charset val="204"/>
    </font>
    <font>
      <sz val="13"/>
      <color theme="1"/>
      <name val="Times New Roman"/>
      <family val="1"/>
      <charset val="204"/>
    </font>
    <font>
      <b/>
      <u/>
      <sz val="12"/>
      <color theme="1"/>
      <name val="Times New Roman"/>
      <family val="1"/>
      <charset val="204"/>
    </font>
    <font>
      <b/>
      <u/>
      <sz val="12"/>
      <color rgb="FF000000"/>
      <name val="Times New Roman"/>
      <family val="1"/>
      <charset val="204"/>
    </font>
    <font>
      <b/>
      <sz val="12"/>
      <name val="Times New Roman"/>
      <family val="1"/>
      <charset val="204"/>
    </font>
    <font>
      <b/>
      <u/>
      <sz val="12"/>
      <name val="Times New Roman"/>
      <family val="1"/>
      <charset val="204"/>
    </font>
    <font>
      <u/>
      <sz val="14"/>
      <name val="Times New Roman"/>
      <family val="1"/>
      <charset val="204"/>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11">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center" vertical="top" wrapText="1"/>
    </xf>
    <xf numFmtId="49" fontId="4" fillId="0" borderId="1" xfId="0" applyNumberFormat="1" applyFont="1" applyBorder="1" applyAlignment="1">
      <alignment horizontal="left" vertical="top" wrapText="1"/>
    </xf>
    <xf numFmtId="49" fontId="1" fillId="0" borderId="0" xfId="0" applyNumberFormat="1" applyFont="1"/>
    <xf numFmtId="49" fontId="3" fillId="0" borderId="1" xfId="0" applyNumberFormat="1" applyFont="1" applyBorder="1" applyAlignment="1">
      <alignment horizontal="center" vertical="center" wrapText="1"/>
    </xf>
    <xf numFmtId="49" fontId="2" fillId="0" borderId="1" xfId="0" applyNumberFormat="1" applyFont="1" applyBorder="1" applyAlignment="1">
      <alignment vertical="top" wrapText="1"/>
    </xf>
    <xf numFmtId="49" fontId="1" fillId="0" borderId="1" xfId="0" applyNumberFormat="1" applyFont="1" applyBorder="1" applyAlignment="1">
      <alignment vertical="top" wrapText="1"/>
    </xf>
    <xf numFmtId="14"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14" fontId="1"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0" fontId="1" fillId="0" borderId="0" xfId="0" applyFont="1" applyBorder="1" applyAlignment="1">
      <alignment vertical="top"/>
    </xf>
    <xf numFmtId="0" fontId="6" fillId="0" borderId="0" xfId="0" applyFont="1" applyBorder="1" applyAlignment="1">
      <alignment wrapText="1"/>
    </xf>
    <xf numFmtId="0" fontId="6" fillId="0" borderId="0" xfId="0" applyFont="1" applyBorder="1" applyAlignment="1"/>
    <xf numFmtId="0" fontId="6" fillId="0" borderId="0" xfId="0" applyFont="1" applyAlignment="1">
      <alignment horizontal="left" vertical="top" wrapText="1"/>
    </xf>
    <xf numFmtId="2" fontId="4" fillId="2" borderId="1"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164" fontId="5" fillId="4" borderId="1" xfId="0" applyNumberFormat="1" applyFont="1" applyFill="1" applyBorder="1" applyAlignment="1">
      <alignment horizontal="left" vertical="center" wrapText="1"/>
    </xf>
    <xf numFmtId="49" fontId="4"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1"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2" fontId="1" fillId="0" borderId="0" xfId="0" applyNumberFormat="1" applyFont="1" applyAlignment="1">
      <alignment vertical="top"/>
    </xf>
    <xf numFmtId="0" fontId="5" fillId="4" borderId="7" xfId="0" applyFont="1" applyFill="1" applyBorder="1" applyAlignment="1">
      <alignment horizontal="left" vertical="center" wrapText="1"/>
    </xf>
    <xf numFmtId="0" fontId="4" fillId="0" borderId="0" xfId="0" applyFont="1" applyBorder="1" applyAlignment="1">
      <alignment horizontal="left" vertical="top" wrapText="1"/>
    </xf>
    <xf numFmtId="49" fontId="4" fillId="0" borderId="0" xfId="0" applyNumberFormat="1" applyFont="1" applyBorder="1" applyAlignment="1">
      <alignment horizontal="left" vertical="top" wrapText="1"/>
    </xf>
    <xf numFmtId="0" fontId="4" fillId="0" borderId="0" xfId="0" applyFont="1" applyBorder="1" applyAlignment="1">
      <alignment horizontal="center" vertical="top" wrapText="1"/>
    </xf>
    <xf numFmtId="2" fontId="4" fillId="0" borderId="0" xfId="0" applyNumberFormat="1" applyFont="1" applyBorder="1" applyAlignment="1">
      <alignment horizontal="center" vertical="top" wrapText="1"/>
    </xf>
    <xf numFmtId="49" fontId="3" fillId="0" borderId="0" xfId="0" applyNumberFormat="1" applyFont="1" applyBorder="1" applyAlignment="1">
      <alignment horizontal="left" vertical="top" wrapText="1"/>
    </xf>
    <xf numFmtId="0" fontId="1"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14" fontId="4" fillId="0" borderId="0" xfId="0" applyNumberFormat="1" applyFont="1" applyBorder="1" applyAlignment="1">
      <alignment horizontal="center" vertical="top" wrapText="1"/>
    </xf>
    <xf numFmtId="14" fontId="1" fillId="0" borderId="0" xfId="0" applyNumberFormat="1" applyFont="1" applyBorder="1" applyAlignment="1">
      <alignment horizontal="center" vertical="top" wrapText="1"/>
    </xf>
    <xf numFmtId="4" fontId="4" fillId="0" borderId="0" xfId="0" applyNumberFormat="1" applyFont="1" applyBorder="1" applyAlignment="1">
      <alignment horizontal="center" vertical="top" wrapText="1"/>
    </xf>
    <xf numFmtId="2" fontId="4" fillId="0" borderId="0" xfId="0" applyNumberFormat="1" applyFont="1" applyFill="1" applyBorder="1" applyAlignment="1">
      <alignment horizontal="center" vertical="top" wrapText="1"/>
    </xf>
    <xf numFmtId="2" fontId="1" fillId="0" borderId="0" xfId="0" applyNumberFormat="1" applyFont="1" applyBorder="1" applyAlignment="1">
      <alignment vertical="center" wrapText="1"/>
    </xf>
    <xf numFmtId="2" fontId="1" fillId="0" borderId="5" xfId="0" applyNumberFormat="1" applyFont="1" applyBorder="1" applyAlignment="1">
      <alignment vertical="center" wrapText="1"/>
    </xf>
    <xf numFmtId="0" fontId="1" fillId="0" borderId="5" xfId="0" applyNumberFormat="1" applyFont="1" applyBorder="1" applyAlignment="1">
      <alignment vertical="center" wrapText="1"/>
    </xf>
    <xf numFmtId="0" fontId="1" fillId="0" borderId="0" xfId="0" applyNumberFormat="1" applyFont="1" applyBorder="1" applyAlignment="1">
      <alignmen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2" fontId="9" fillId="0" borderId="0" xfId="0" applyNumberFormat="1" applyFont="1" applyBorder="1" applyAlignment="1">
      <alignment horizontal="left" vertical="center" wrapText="1"/>
    </xf>
    <xf numFmtId="2" fontId="9" fillId="0" borderId="0" xfId="0" applyNumberFormat="1" applyFont="1" applyBorder="1" applyAlignment="1">
      <alignment vertical="center" wrapText="1"/>
    </xf>
    <xf numFmtId="49" fontId="10" fillId="0" borderId="0" xfId="0" applyNumberFormat="1" applyFont="1" applyBorder="1" applyAlignment="1">
      <alignment horizontal="left" vertical="top" wrapText="1"/>
    </xf>
    <xf numFmtId="0" fontId="1" fillId="0" borderId="0" xfId="0" applyNumberFormat="1" applyFont="1" applyBorder="1" applyAlignment="1">
      <alignment horizontal="center" vertical="center" wrapText="1"/>
    </xf>
    <xf numFmtId="0" fontId="1" fillId="4" borderId="0" xfId="0" applyFont="1" applyFill="1" applyBorder="1" applyAlignment="1">
      <alignment horizontal="center" vertical="center" wrapText="1"/>
    </xf>
    <xf numFmtId="2" fontId="1" fillId="4" borderId="0" xfId="0" applyNumberFormat="1" applyFont="1" applyFill="1" applyBorder="1" applyAlignment="1">
      <alignment horizontal="center" vertical="center" wrapText="1"/>
    </xf>
    <xf numFmtId="2" fontId="1" fillId="0" borderId="0" xfId="0" applyNumberFormat="1" applyFont="1" applyBorder="1" applyAlignment="1">
      <alignment horizontal="center" vertical="center" wrapText="1"/>
    </xf>
    <xf numFmtId="2" fontId="2" fillId="0" borderId="0" xfId="0" applyNumberFormat="1" applyFont="1" applyBorder="1" applyAlignment="1">
      <alignment vertical="center" wrapText="1"/>
    </xf>
    <xf numFmtId="0" fontId="2" fillId="0" borderId="1" xfId="0" applyFont="1" applyBorder="1" applyAlignment="1">
      <alignment horizontal="center" vertical="center" wrapText="1"/>
    </xf>
    <xf numFmtId="2" fontId="5" fillId="4" borderId="1" xfId="0" applyNumberFormat="1" applyFont="1" applyFill="1" applyBorder="1" applyAlignment="1">
      <alignment horizontal="center" vertical="center" wrapText="1"/>
    </xf>
    <xf numFmtId="2" fontId="1" fillId="4" borderId="1" xfId="0" applyNumberFormat="1" applyFont="1" applyFill="1" applyBorder="1" applyAlignment="1">
      <alignment horizontal="center" vertical="center" wrapText="1"/>
    </xf>
    <xf numFmtId="2" fontId="5" fillId="4" borderId="7" xfId="0" applyNumberFormat="1" applyFont="1" applyFill="1" applyBorder="1" applyAlignment="1">
      <alignment horizontal="center" vertical="center" wrapText="1"/>
    </xf>
    <xf numFmtId="0" fontId="11" fillId="4" borderId="0" xfId="0" applyFont="1" applyFill="1" applyBorder="1" applyAlignment="1">
      <alignment horizontal="left" vertical="center" wrapText="1"/>
    </xf>
    <xf numFmtId="2" fontId="11" fillId="4" borderId="0" xfId="0" applyNumberFormat="1" applyFont="1" applyFill="1" applyBorder="1" applyAlignment="1">
      <alignment vertical="center" wrapText="1"/>
    </xf>
    <xf numFmtId="2" fontId="12" fillId="4" borderId="0" xfId="0" applyNumberFormat="1" applyFont="1" applyFill="1" applyBorder="1" applyAlignment="1">
      <alignment vertical="center" wrapText="1"/>
    </xf>
    <xf numFmtId="2" fontId="13" fillId="4" borderId="7" xfId="0" applyNumberFormat="1" applyFont="1" applyFill="1" applyBorder="1" applyAlignment="1">
      <alignment horizontal="center" vertical="center" wrapText="1"/>
    </xf>
    <xf numFmtId="2" fontId="1" fillId="0" borderId="0" xfId="0" applyNumberFormat="1" applyFont="1" applyBorder="1" applyAlignment="1">
      <alignment horizontal="left" vertical="center"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xf numFmtId="2" fontId="1" fillId="0" borderId="0"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NumberFormat="1" applyFont="1" applyFill="1" applyBorder="1" applyAlignment="1">
      <alignment horizontal="center" vertical="center" wrapText="1"/>
    </xf>
    <xf numFmtId="2" fontId="5" fillId="0" borderId="4"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4" borderId="7" xfId="0" applyFont="1" applyFill="1" applyBorder="1" applyAlignment="1">
      <alignment horizontal="center" vertical="center" wrapText="1"/>
    </xf>
    <xf numFmtId="2" fontId="5" fillId="0" borderId="7" xfId="0" applyNumberFormat="1" applyFont="1" applyBorder="1" applyAlignment="1">
      <alignment horizontal="center" vertical="center" wrapText="1"/>
    </xf>
    <xf numFmtId="165" fontId="4" fillId="3" borderId="1" xfId="0" applyNumberFormat="1"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4" fontId="4" fillId="3" borderId="1" xfId="0" applyNumberFormat="1"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2" fontId="1" fillId="0" borderId="0" xfId="0" applyNumberFormat="1" applyFont="1" applyBorder="1" applyAlignment="1">
      <alignment horizontal="left" vertical="center" wrapText="1"/>
    </xf>
    <xf numFmtId="0" fontId="2" fillId="0" borderId="0"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4" fontId="4" fillId="0" borderId="7"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2" fontId="2" fillId="0" borderId="0" xfId="0" applyNumberFormat="1" applyFont="1" applyBorder="1" applyAlignment="1">
      <alignment vertical="center" wrapText="1"/>
    </xf>
    <xf numFmtId="0" fontId="8" fillId="0" borderId="0" xfId="0" applyFont="1" applyAlignment="1">
      <alignment horizontal="right" vertical="top" wrapText="1"/>
    </xf>
    <xf numFmtId="0" fontId="7"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86;&#1076;&#1088;&#1103;&#1076;&#1095;&#1080;&#1082;/&#1086;&#1090;&#1095;&#1077;&#1090;%20&#1087;&#1086;%20&#1089;&#1090;&#1072;&#1090;&#1100;&#1103;&#108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DSheet"/>
    </sheetNames>
    <sheetDataSet>
      <sheetData sheetId="0">
        <row r="7">
          <cell r="AE7">
            <v>658508.04</v>
          </cell>
          <cell r="AG7">
            <v>49619.67</v>
          </cell>
          <cell r="AK7">
            <v>22096.41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8"/>
  <sheetViews>
    <sheetView tabSelected="1" zoomScale="130" zoomScaleNormal="130" workbookViewId="0">
      <selection activeCell="F8" sqref="F8"/>
    </sheetView>
  </sheetViews>
  <sheetFormatPr defaultRowHeight="15"/>
  <cols>
    <col min="1" max="1" width="5.140625" customWidth="1"/>
    <col min="2" max="2" width="40.85546875" customWidth="1"/>
    <col min="3" max="3" width="12.42578125" customWidth="1"/>
    <col min="4" max="4" width="19.140625" customWidth="1"/>
    <col min="5" max="5" width="14.42578125" customWidth="1"/>
    <col min="6" max="6" width="10.7109375" customWidth="1"/>
    <col min="7" max="7" width="13.42578125" customWidth="1"/>
    <col min="8" max="8" width="13.85546875" customWidth="1"/>
  </cols>
  <sheetData>
    <row r="1" spans="1:8" ht="15.75" customHeight="1">
      <c r="A1" s="1"/>
      <c r="B1" s="8"/>
      <c r="C1" s="8"/>
      <c r="D1" s="109" t="s">
        <v>60</v>
      </c>
      <c r="E1" s="109"/>
    </row>
    <row r="2" spans="1:8" ht="18.75">
      <c r="A2" s="1"/>
      <c r="B2" s="19"/>
      <c r="C2" s="19"/>
      <c r="D2" s="109"/>
      <c r="E2" s="109"/>
    </row>
    <row r="3" spans="1:8" ht="18.75">
      <c r="A3" s="1"/>
      <c r="B3" s="20"/>
      <c r="C3" s="20"/>
      <c r="D3" s="109"/>
      <c r="E3" s="109"/>
    </row>
    <row r="4" spans="1:8" ht="15.75">
      <c r="A4" s="1"/>
      <c r="B4" s="8"/>
      <c r="C4" s="8"/>
      <c r="D4" s="109"/>
      <c r="E4" s="109"/>
    </row>
    <row r="5" spans="1:8" ht="18.75">
      <c r="A5" s="1"/>
      <c r="B5" s="8"/>
      <c r="C5" s="8"/>
      <c r="D5" s="1"/>
      <c r="E5" s="21"/>
    </row>
    <row r="6" spans="1:8" ht="57" customHeight="1">
      <c r="A6" s="110" t="s">
        <v>94</v>
      </c>
      <c r="B6" s="110"/>
      <c r="C6" s="110"/>
      <c r="D6" s="110"/>
      <c r="E6" s="110"/>
    </row>
    <row r="8" spans="1:8" ht="48.75" customHeight="1">
      <c r="A8" s="2" t="s">
        <v>0</v>
      </c>
      <c r="B8" s="9" t="s">
        <v>1</v>
      </c>
      <c r="C8" s="2" t="s">
        <v>83</v>
      </c>
      <c r="D8" s="2" t="s">
        <v>2</v>
      </c>
      <c r="E8" s="44"/>
      <c r="F8" s="1"/>
      <c r="G8" s="1"/>
      <c r="H8" s="1"/>
    </row>
    <row r="9" spans="1:8" ht="23.25" customHeight="1">
      <c r="A9" s="3" t="s">
        <v>6</v>
      </c>
      <c r="B9" s="10" t="s">
        <v>3</v>
      </c>
      <c r="C9" s="12"/>
      <c r="D9" s="12">
        <v>44602</v>
      </c>
      <c r="E9" s="45"/>
      <c r="F9" s="5"/>
      <c r="G9" s="5"/>
      <c r="H9" s="5"/>
    </row>
    <row r="10" spans="1:8" ht="24" customHeight="1">
      <c r="A10" s="3" t="s">
        <v>7</v>
      </c>
      <c r="B10" s="10" t="s">
        <v>13</v>
      </c>
      <c r="C10" s="14"/>
      <c r="D10" s="14">
        <v>44197</v>
      </c>
      <c r="E10" s="46"/>
      <c r="F10" s="5"/>
      <c r="G10" s="5"/>
      <c r="H10" s="5"/>
    </row>
    <row r="11" spans="1:8" ht="25.5" customHeight="1">
      <c r="A11" s="3" t="s">
        <v>8</v>
      </c>
      <c r="B11" s="10" t="s">
        <v>14</v>
      </c>
      <c r="C11" s="14"/>
      <c r="D11" s="14">
        <v>44561</v>
      </c>
      <c r="E11" s="46"/>
      <c r="F11" s="5"/>
      <c r="G11" s="5"/>
      <c r="H11" s="5"/>
    </row>
    <row r="12" spans="1:8" ht="36" customHeight="1">
      <c r="A12" s="3">
        <v>4</v>
      </c>
      <c r="B12" s="11" t="s">
        <v>15</v>
      </c>
      <c r="C12" s="4" t="s">
        <v>9</v>
      </c>
      <c r="D12" s="17"/>
      <c r="E12" s="47"/>
      <c r="F12" s="5"/>
      <c r="G12" s="5"/>
      <c r="H12" s="5"/>
    </row>
    <row r="13" spans="1:8" ht="22.5" customHeight="1">
      <c r="A13" s="3">
        <v>5</v>
      </c>
      <c r="B13" s="7" t="s">
        <v>25</v>
      </c>
      <c r="C13" s="4" t="s">
        <v>9</v>
      </c>
      <c r="D13" s="4">
        <v>0</v>
      </c>
      <c r="E13" s="40"/>
      <c r="F13" s="5"/>
      <c r="G13" s="5"/>
      <c r="H13" s="5"/>
    </row>
    <row r="14" spans="1:8" ht="26.25" customHeight="1">
      <c r="A14" s="3">
        <v>6</v>
      </c>
      <c r="B14" s="7" t="s">
        <v>26</v>
      </c>
      <c r="C14" s="4" t="s">
        <v>9</v>
      </c>
      <c r="D14" s="17">
        <v>443802.05</v>
      </c>
      <c r="E14" s="47"/>
      <c r="F14" s="5"/>
      <c r="G14" s="5"/>
      <c r="H14" s="5"/>
    </row>
    <row r="15" spans="1:8" ht="51" customHeight="1">
      <c r="A15" s="3">
        <v>7</v>
      </c>
      <c r="B15" s="11" t="s">
        <v>32</v>
      </c>
      <c r="C15" s="4" t="s">
        <v>9</v>
      </c>
      <c r="D15" s="15">
        <f>D16+D17</f>
        <v>881462.64</v>
      </c>
      <c r="E15" s="48"/>
      <c r="F15" s="5"/>
      <c r="G15" s="5"/>
      <c r="H15" s="5"/>
    </row>
    <row r="16" spans="1:8" ht="24" customHeight="1">
      <c r="A16" s="3">
        <v>8</v>
      </c>
      <c r="B16" s="7" t="s">
        <v>27</v>
      </c>
      <c r="C16" s="4" t="s">
        <v>9</v>
      </c>
      <c r="D16" s="22">
        <f>[1]TDSheet!$AE$7</f>
        <v>658508.04</v>
      </c>
      <c r="E16" s="48"/>
      <c r="F16" s="5"/>
      <c r="G16" s="5"/>
      <c r="H16" s="5"/>
    </row>
    <row r="17" spans="1:8" ht="23.25" customHeight="1">
      <c r="A17" s="3">
        <v>9</v>
      </c>
      <c r="B17" s="7" t="s">
        <v>28</v>
      </c>
      <c r="C17" s="4" t="s">
        <v>9</v>
      </c>
      <c r="D17" s="90">
        <v>222954.6</v>
      </c>
      <c r="E17" s="48"/>
      <c r="F17" s="5"/>
      <c r="G17" s="5"/>
      <c r="H17" s="5"/>
    </row>
    <row r="18" spans="1:8" ht="25.5" customHeight="1">
      <c r="A18" s="3">
        <v>10</v>
      </c>
      <c r="B18" s="11" t="s">
        <v>16</v>
      </c>
      <c r="C18" s="4" t="s">
        <v>9</v>
      </c>
      <c r="D18" s="15">
        <f>D19+D22+D23+D24</f>
        <v>853792.51</v>
      </c>
      <c r="E18" s="48"/>
      <c r="F18" s="5"/>
      <c r="G18" s="5"/>
      <c r="H18" s="5"/>
    </row>
    <row r="19" spans="1:8" ht="22.5" customHeight="1">
      <c r="A19" s="3">
        <v>11</v>
      </c>
      <c r="B19" s="7" t="s">
        <v>33</v>
      </c>
      <c r="C19" s="4" t="s">
        <v>9</v>
      </c>
      <c r="D19" s="15">
        <f>D20+D21</f>
        <v>853792.51</v>
      </c>
      <c r="E19" s="48"/>
      <c r="F19" s="36" t="s">
        <v>59</v>
      </c>
      <c r="G19" s="5"/>
      <c r="H19" s="5"/>
    </row>
    <row r="20" spans="1:8" ht="21.75" customHeight="1">
      <c r="A20" s="3">
        <v>12</v>
      </c>
      <c r="B20" s="7" t="s">
        <v>27</v>
      </c>
      <c r="C20" s="4" t="s">
        <v>9</v>
      </c>
      <c r="D20" s="89">
        <v>697601.8</v>
      </c>
      <c r="E20" s="48"/>
      <c r="F20" s="5"/>
      <c r="G20" s="5"/>
      <c r="H20" s="5"/>
    </row>
    <row r="21" spans="1:8" ht="19.5" customHeight="1">
      <c r="A21" s="3">
        <v>13</v>
      </c>
      <c r="B21" s="7" t="s">
        <v>28</v>
      </c>
      <c r="C21" s="4" t="s">
        <v>9</v>
      </c>
      <c r="D21" s="91">
        <f>236190.71-80000</f>
        <v>156190.71</v>
      </c>
      <c r="E21" s="48"/>
      <c r="F21" s="5"/>
      <c r="G21" s="5"/>
      <c r="H21" s="5"/>
    </row>
    <row r="22" spans="1:8" ht="25.5" customHeight="1">
      <c r="A22" s="3">
        <v>14</v>
      </c>
      <c r="B22" s="7" t="s">
        <v>34</v>
      </c>
      <c r="C22" s="4" t="s">
        <v>9</v>
      </c>
      <c r="D22" s="4">
        <v>0</v>
      </c>
      <c r="E22" s="40"/>
      <c r="F22" s="5"/>
      <c r="G22" s="5"/>
      <c r="H22" s="5"/>
    </row>
    <row r="23" spans="1:8" ht="23.25" customHeight="1">
      <c r="A23" s="3">
        <v>15</v>
      </c>
      <c r="B23" s="7" t="s">
        <v>29</v>
      </c>
      <c r="C23" s="4" t="s">
        <v>9</v>
      </c>
      <c r="D23" s="4">
        <v>0</v>
      </c>
      <c r="E23" s="40"/>
      <c r="F23" s="5"/>
      <c r="G23" s="5"/>
      <c r="H23" s="5"/>
    </row>
    <row r="24" spans="1:8" ht="39" customHeight="1">
      <c r="A24" s="3">
        <v>16</v>
      </c>
      <c r="B24" s="7" t="s">
        <v>30</v>
      </c>
      <c r="C24" s="4" t="s">
        <v>9</v>
      </c>
      <c r="D24" s="4">
        <v>0</v>
      </c>
      <c r="E24" s="40"/>
      <c r="F24" s="5"/>
      <c r="G24" s="5"/>
      <c r="H24" s="5"/>
    </row>
    <row r="25" spans="1:8" ht="21" customHeight="1">
      <c r="A25" s="3">
        <v>17</v>
      </c>
      <c r="B25" s="7" t="s">
        <v>31</v>
      </c>
      <c r="C25" s="4" t="s">
        <v>9</v>
      </c>
      <c r="D25" s="4">
        <v>0</v>
      </c>
      <c r="E25" s="40"/>
      <c r="F25" s="5"/>
      <c r="G25" s="5"/>
      <c r="H25" s="5"/>
    </row>
    <row r="26" spans="1:8" ht="23.25" customHeight="1">
      <c r="A26" s="3">
        <v>18</v>
      </c>
      <c r="B26" s="11" t="s">
        <v>17</v>
      </c>
      <c r="C26" s="4" t="s">
        <v>9</v>
      </c>
      <c r="D26" s="15">
        <f>D18-D29</f>
        <v>782076.43</v>
      </c>
      <c r="E26" s="41"/>
      <c r="F26" s="5"/>
      <c r="G26" s="5"/>
      <c r="H26" s="5"/>
    </row>
    <row r="27" spans="1:8" ht="39" customHeight="1">
      <c r="A27" s="3">
        <v>19</v>
      </c>
      <c r="B27" s="11" t="s">
        <v>18</v>
      </c>
      <c r="C27" s="4" t="s">
        <v>9</v>
      </c>
      <c r="D27" s="15"/>
      <c r="E27" s="41"/>
      <c r="F27" s="5"/>
      <c r="G27" s="5"/>
      <c r="H27" s="5"/>
    </row>
    <row r="28" spans="1:8" ht="25.5" customHeight="1">
      <c r="A28" s="3">
        <v>20</v>
      </c>
      <c r="B28" s="7" t="s">
        <v>23</v>
      </c>
      <c r="C28" s="4" t="s">
        <v>9</v>
      </c>
      <c r="D28" s="4">
        <v>0</v>
      </c>
      <c r="E28" s="40"/>
      <c r="F28" s="5"/>
      <c r="G28" s="5"/>
      <c r="H28" s="5"/>
    </row>
    <row r="29" spans="1:8" ht="20.25" customHeight="1">
      <c r="A29" s="3">
        <v>21</v>
      </c>
      <c r="B29" s="7" t="s">
        <v>24</v>
      </c>
      <c r="C29" s="4" t="s">
        <v>9</v>
      </c>
      <c r="D29" s="15">
        <f>[1]TDSheet!$AG$7+[1]TDSheet!$AK$7</f>
        <v>71716.08</v>
      </c>
      <c r="E29" s="41"/>
      <c r="F29" s="5"/>
      <c r="G29" s="5"/>
      <c r="H29" s="5"/>
    </row>
    <row r="30" spans="1:8" ht="15.75">
      <c r="A30" s="38"/>
      <c r="B30" s="39"/>
      <c r="C30" s="39"/>
      <c r="D30" s="40"/>
      <c r="E30" s="41"/>
      <c r="F30" s="5"/>
      <c r="G30" s="5"/>
      <c r="H30" s="5"/>
    </row>
    <row r="31" spans="1:8" ht="15.75">
      <c r="A31" s="38"/>
      <c r="B31" s="58" t="s">
        <v>73</v>
      </c>
      <c r="C31" s="42"/>
      <c r="D31" s="40"/>
      <c r="E31" s="41"/>
      <c r="F31" s="73"/>
      <c r="G31" s="5"/>
      <c r="H31" s="5"/>
    </row>
    <row r="32" spans="1:8" ht="15.75">
      <c r="A32" s="95" t="s">
        <v>77</v>
      </c>
      <c r="B32" s="96"/>
      <c r="C32" s="96"/>
      <c r="D32" s="96"/>
      <c r="E32" s="97"/>
      <c r="F32" s="97"/>
      <c r="G32" s="5"/>
      <c r="H32" s="5"/>
    </row>
    <row r="33" spans="1:8" ht="87.75" customHeight="1">
      <c r="A33" s="23"/>
      <c r="B33" s="23" t="s">
        <v>61</v>
      </c>
      <c r="C33" s="23" t="s">
        <v>79</v>
      </c>
      <c r="D33" s="77" t="s">
        <v>80</v>
      </c>
      <c r="E33" s="79"/>
      <c r="F33" s="74"/>
      <c r="G33" s="5"/>
      <c r="H33" s="5"/>
    </row>
    <row r="34" spans="1:8" ht="19.5" customHeight="1">
      <c r="A34" s="43">
        <v>1</v>
      </c>
      <c r="B34" s="25" t="s">
        <v>62</v>
      </c>
      <c r="C34" s="24">
        <v>141227.45000000001</v>
      </c>
      <c r="D34" s="78" t="s">
        <v>54</v>
      </c>
      <c r="E34" s="80"/>
      <c r="F34" s="62"/>
      <c r="G34" s="5"/>
      <c r="H34" s="5"/>
    </row>
    <row r="35" spans="1:8" ht="22.5" customHeight="1">
      <c r="A35" s="43">
        <v>2</v>
      </c>
      <c r="B35" s="25" t="s">
        <v>63</v>
      </c>
      <c r="C35" s="24">
        <v>116117.5</v>
      </c>
      <c r="D35" s="78" t="s">
        <v>57</v>
      </c>
      <c r="E35" s="80"/>
      <c r="F35" s="62"/>
      <c r="G35" s="5"/>
      <c r="H35" s="5"/>
    </row>
    <row r="36" spans="1:8" ht="15.75">
      <c r="A36" s="43">
        <v>3</v>
      </c>
      <c r="B36" s="26" t="s">
        <v>64</v>
      </c>
      <c r="C36" s="27">
        <v>38932.67</v>
      </c>
      <c r="D36" s="78" t="s">
        <v>58</v>
      </c>
      <c r="E36" s="80"/>
      <c r="F36" s="62"/>
      <c r="G36" s="5"/>
      <c r="H36" s="5"/>
    </row>
    <row r="37" spans="1:8" ht="63">
      <c r="A37" s="43">
        <v>4</v>
      </c>
      <c r="B37" s="26" t="s">
        <v>65</v>
      </c>
      <c r="C37" s="27">
        <v>44462</v>
      </c>
      <c r="D37" s="78" t="s">
        <v>54</v>
      </c>
      <c r="E37" s="80"/>
      <c r="F37" s="62"/>
      <c r="G37" s="5"/>
      <c r="H37" s="5"/>
    </row>
    <row r="38" spans="1:8" ht="110.25">
      <c r="A38" s="43">
        <v>5</v>
      </c>
      <c r="B38" s="26" t="s">
        <v>66</v>
      </c>
      <c r="C38" s="27">
        <v>116014.66</v>
      </c>
      <c r="D38" s="78" t="s">
        <v>54</v>
      </c>
      <c r="E38" s="80"/>
      <c r="F38" s="62"/>
      <c r="G38" s="5"/>
      <c r="H38" s="5"/>
    </row>
    <row r="39" spans="1:8" ht="15.75">
      <c r="A39" s="43">
        <v>6</v>
      </c>
      <c r="B39" s="26" t="s">
        <v>71</v>
      </c>
      <c r="C39" s="27">
        <f>6000*2*12+12000</f>
        <v>156000</v>
      </c>
      <c r="D39" s="78" t="s">
        <v>58</v>
      </c>
      <c r="E39" s="80"/>
      <c r="F39" s="62"/>
      <c r="G39" s="5"/>
      <c r="H39" s="5"/>
    </row>
    <row r="40" spans="1:8" ht="47.25">
      <c r="A40" s="43">
        <v>7</v>
      </c>
      <c r="B40" s="26" t="s">
        <v>67</v>
      </c>
      <c r="C40" s="24">
        <v>9368</v>
      </c>
      <c r="D40" s="77" t="s">
        <v>81</v>
      </c>
      <c r="E40" s="80"/>
      <c r="F40" s="28"/>
      <c r="G40" s="5"/>
      <c r="H40" s="5"/>
    </row>
    <row r="41" spans="1:8" ht="31.5">
      <c r="A41" s="43">
        <v>8</v>
      </c>
      <c r="B41" s="26" t="s">
        <v>74</v>
      </c>
      <c r="C41" s="27">
        <f>475*2</f>
        <v>950</v>
      </c>
      <c r="D41" s="78" t="s">
        <v>85</v>
      </c>
      <c r="E41" s="80"/>
      <c r="F41" s="28"/>
      <c r="G41" s="5"/>
      <c r="H41" s="5"/>
    </row>
    <row r="42" spans="1:8" ht="31.5">
      <c r="A42" s="43">
        <v>9</v>
      </c>
      <c r="B42" s="26" t="s">
        <v>88</v>
      </c>
      <c r="C42" s="27">
        <v>9375</v>
      </c>
      <c r="D42" s="78" t="s">
        <v>85</v>
      </c>
      <c r="E42" s="81"/>
      <c r="F42" s="28"/>
      <c r="G42" s="5"/>
      <c r="H42" s="5"/>
    </row>
    <row r="43" spans="1:8" ht="31.5">
      <c r="A43" s="43">
        <v>10</v>
      </c>
      <c r="B43" s="26" t="s">
        <v>95</v>
      </c>
      <c r="C43" s="88">
        <v>19108.34</v>
      </c>
      <c r="D43" s="77" t="s">
        <v>68</v>
      </c>
      <c r="E43" s="80"/>
      <c r="F43" s="62"/>
      <c r="G43" s="5"/>
      <c r="H43" s="1"/>
    </row>
    <row r="44" spans="1:8" ht="31.5">
      <c r="A44" s="43">
        <v>11</v>
      </c>
      <c r="B44" s="26" t="s">
        <v>96</v>
      </c>
      <c r="C44" s="27">
        <v>7108.32</v>
      </c>
      <c r="D44" s="77" t="s">
        <v>97</v>
      </c>
      <c r="E44" s="80"/>
      <c r="F44" s="76"/>
      <c r="G44" s="5"/>
      <c r="H44" s="1"/>
    </row>
    <row r="45" spans="1:8" ht="38.25" customHeight="1">
      <c r="A45" s="43">
        <v>12</v>
      </c>
      <c r="B45" s="26" t="s">
        <v>89</v>
      </c>
      <c r="C45" s="27">
        <f>4340*2</f>
        <v>8680</v>
      </c>
      <c r="D45" s="78" t="s">
        <v>84</v>
      </c>
      <c r="E45" s="81"/>
      <c r="F45" s="62"/>
      <c r="G45" s="5"/>
      <c r="H45" s="5"/>
    </row>
    <row r="46" spans="1:8" ht="115.5" customHeight="1">
      <c r="A46" s="43">
        <v>13</v>
      </c>
      <c r="B46" s="26" t="s">
        <v>82</v>
      </c>
      <c r="C46" s="27">
        <v>15160.2</v>
      </c>
      <c r="D46" s="78" t="s">
        <v>54</v>
      </c>
      <c r="E46" s="80"/>
      <c r="F46" s="62"/>
      <c r="G46" s="5"/>
      <c r="H46" s="5"/>
    </row>
    <row r="47" spans="1:8" ht="34.5" customHeight="1">
      <c r="A47" s="43">
        <v>14</v>
      </c>
      <c r="B47" s="29" t="s">
        <v>78</v>
      </c>
      <c r="C47" s="27">
        <f>0.1*SUM(C34:C46)</f>
        <v>68250.41399999999</v>
      </c>
      <c r="D47" s="78" t="s">
        <v>54</v>
      </c>
      <c r="E47" s="80"/>
      <c r="F47" s="62"/>
      <c r="G47" s="5"/>
      <c r="H47" s="5"/>
    </row>
    <row r="48" spans="1:8" ht="15.75">
      <c r="A48" s="51"/>
      <c r="B48" s="50"/>
      <c r="C48" s="50"/>
      <c r="D48" s="50"/>
      <c r="E48" s="49"/>
      <c r="F48" s="62"/>
      <c r="G48" s="5"/>
      <c r="H48" s="5"/>
    </row>
    <row r="49" spans="1:8" ht="15.75">
      <c r="A49" s="52"/>
      <c r="B49" s="57" t="s">
        <v>75</v>
      </c>
      <c r="C49" s="49"/>
      <c r="D49" s="49"/>
      <c r="E49" s="49"/>
      <c r="F49" s="62"/>
      <c r="G49" s="5"/>
      <c r="H49" s="5"/>
    </row>
    <row r="50" spans="1:8" ht="31.5" customHeight="1">
      <c r="A50" s="52"/>
      <c r="B50" s="108" t="s">
        <v>91</v>
      </c>
      <c r="C50" s="108"/>
      <c r="D50" s="56">
        <v>163863.76999999999</v>
      </c>
      <c r="E50" s="49"/>
      <c r="F50" s="62"/>
      <c r="G50" s="5"/>
      <c r="H50" s="5"/>
    </row>
    <row r="51" spans="1:8" ht="15.75">
      <c r="A51" s="52"/>
      <c r="B51" s="108" t="s">
        <v>92</v>
      </c>
      <c r="C51" s="108"/>
      <c r="D51" s="56">
        <f>D17</f>
        <v>222954.6</v>
      </c>
      <c r="E51" s="49"/>
      <c r="F51" s="62"/>
      <c r="G51" s="5"/>
      <c r="H51" s="5"/>
    </row>
    <row r="52" spans="1:8" ht="15.75">
      <c r="A52" s="52"/>
      <c r="B52" s="108" t="s">
        <v>93</v>
      </c>
      <c r="C52" s="108"/>
      <c r="D52" s="56">
        <f>D21</f>
        <v>156190.71</v>
      </c>
      <c r="E52" s="49"/>
      <c r="F52" s="62"/>
      <c r="G52" s="5"/>
      <c r="H52" s="5"/>
    </row>
    <row r="53" spans="1:8" ht="15.75">
      <c r="A53" s="95" t="s">
        <v>86</v>
      </c>
      <c r="B53" s="96"/>
      <c r="C53" s="96"/>
      <c r="D53" s="96"/>
      <c r="E53" s="97"/>
      <c r="F53" s="97"/>
      <c r="G53" s="5"/>
      <c r="H53" s="5"/>
    </row>
    <row r="54" spans="1:8" ht="94.5">
      <c r="A54" s="43"/>
      <c r="B54" s="23" t="s">
        <v>61</v>
      </c>
      <c r="C54" s="23" t="s">
        <v>79</v>
      </c>
      <c r="D54" s="77" t="s">
        <v>87</v>
      </c>
      <c r="E54" s="79"/>
      <c r="F54" s="62"/>
      <c r="G54" s="5"/>
      <c r="H54" s="5"/>
    </row>
    <row r="55" spans="1:8" ht="33.75" customHeight="1">
      <c r="A55" s="43">
        <v>1</v>
      </c>
      <c r="B55" s="26" t="s">
        <v>99</v>
      </c>
      <c r="C55" s="27">
        <v>9865</v>
      </c>
      <c r="D55" s="78"/>
      <c r="E55" s="81"/>
      <c r="F55" s="62"/>
      <c r="G55" s="5"/>
      <c r="H55" s="5"/>
    </row>
    <row r="56" spans="1:8" ht="304.5" customHeight="1">
      <c r="A56" s="43">
        <v>2</v>
      </c>
      <c r="B56" s="29" t="s">
        <v>100</v>
      </c>
      <c r="C56" s="65">
        <v>8650</v>
      </c>
      <c r="D56" s="82" t="s">
        <v>101</v>
      </c>
      <c r="E56" s="81"/>
      <c r="F56" s="73"/>
      <c r="G56" s="5"/>
      <c r="H56" s="5"/>
    </row>
    <row r="57" spans="1:8" ht="63">
      <c r="A57" s="43">
        <v>3</v>
      </c>
      <c r="B57" s="34" t="s">
        <v>102</v>
      </c>
      <c r="C57" s="66">
        <v>2550</v>
      </c>
      <c r="D57" s="83" t="s">
        <v>103</v>
      </c>
      <c r="E57" s="84"/>
      <c r="F57" s="73"/>
      <c r="G57" s="5"/>
      <c r="H57" s="5"/>
    </row>
    <row r="58" spans="1:8" ht="15.75">
      <c r="A58" s="43">
        <v>4</v>
      </c>
      <c r="B58" s="35" t="s">
        <v>104</v>
      </c>
      <c r="C58" s="65">
        <v>1670</v>
      </c>
      <c r="D58" s="83" t="s">
        <v>105</v>
      </c>
      <c r="E58" s="84"/>
      <c r="F58" s="73"/>
      <c r="G58" s="5"/>
      <c r="H58" s="5"/>
    </row>
    <row r="59" spans="1:8" ht="31.5">
      <c r="A59" s="43">
        <v>5</v>
      </c>
      <c r="B59" s="37" t="s">
        <v>108</v>
      </c>
      <c r="C59" s="67">
        <v>1875</v>
      </c>
      <c r="D59" s="83" t="s">
        <v>109</v>
      </c>
      <c r="E59" s="84"/>
      <c r="F59" s="73"/>
      <c r="G59" s="5"/>
      <c r="H59" s="5"/>
    </row>
    <row r="60" spans="1:8" ht="31.5">
      <c r="A60" s="43">
        <v>6</v>
      </c>
      <c r="B60" s="37" t="s">
        <v>123</v>
      </c>
      <c r="C60" s="67">
        <f>1050*3</f>
        <v>3150</v>
      </c>
      <c r="D60" s="83" t="s">
        <v>122</v>
      </c>
      <c r="E60" s="84"/>
      <c r="F60" s="73"/>
      <c r="G60" s="5"/>
      <c r="H60" s="5"/>
    </row>
    <row r="61" spans="1:8" ht="47.25">
      <c r="A61" s="43">
        <v>7</v>
      </c>
      <c r="B61" s="37" t="s">
        <v>129</v>
      </c>
      <c r="C61" s="85">
        <v>66663.8</v>
      </c>
      <c r="D61" s="83" t="s">
        <v>110</v>
      </c>
      <c r="E61" s="84"/>
      <c r="F61" s="73"/>
      <c r="G61" s="5"/>
      <c r="H61" s="5"/>
    </row>
    <row r="62" spans="1:8" ht="31.5">
      <c r="A62" s="43">
        <v>8</v>
      </c>
      <c r="B62" s="37" t="s">
        <v>112</v>
      </c>
      <c r="C62" s="86">
        <v>7996.4</v>
      </c>
      <c r="D62" s="87" t="s">
        <v>111</v>
      </c>
      <c r="E62" s="84"/>
      <c r="F62" s="73"/>
      <c r="G62" s="5"/>
      <c r="H62" s="5"/>
    </row>
    <row r="63" spans="1:8" ht="47.25">
      <c r="A63" s="43">
        <v>9</v>
      </c>
      <c r="B63" s="37" t="s">
        <v>113</v>
      </c>
      <c r="C63" s="86">
        <f>(390*2*2)+(2*268)</f>
        <v>2096</v>
      </c>
      <c r="D63" s="87" t="s">
        <v>114</v>
      </c>
      <c r="E63" s="84"/>
      <c r="F63" s="73"/>
      <c r="G63" s="5"/>
      <c r="H63" s="5"/>
    </row>
    <row r="64" spans="1:8" ht="47.25">
      <c r="A64" s="43">
        <v>10</v>
      </c>
      <c r="B64" s="37" t="s">
        <v>130</v>
      </c>
      <c r="C64" s="86">
        <f>(177*3*2)+(390*2*3)+(5*2*268)</f>
        <v>6082</v>
      </c>
      <c r="D64" s="87" t="s">
        <v>115</v>
      </c>
      <c r="E64" s="84"/>
      <c r="F64" s="73"/>
      <c r="G64" s="5"/>
      <c r="H64" s="5"/>
    </row>
    <row r="65" spans="1:12" ht="31.5">
      <c r="A65" s="43">
        <v>11</v>
      </c>
      <c r="B65" s="37" t="s">
        <v>107</v>
      </c>
      <c r="C65" s="67">
        <v>790</v>
      </c>
      <c r="D65" s="83" t="s">
        <v>105</v>
      </c>
      <c r="E65" s="84"/>
      <c r="F65" s="73"/>
      <c r="G65" s="5"/>
      <c r="H65" s="5"/>
      <c r="I65">
        <v>64.650000000000006</v>
      </c>
      <c r="J65" t="s">
        <v>116</v>
      </c>
    </row>
    <row r="66" spans="1:12" ht="15.75">
      <c r="A66" s="43">
        <v>12</v>
      </c>
      <c r="B66" s="37" t="s">
        <v>127</v>
      </c>
      <c r="C66" s="67">
        <f>945*6</f>
        <v>5670</v>
      </c>
      <c r="D66" s="83" t="s">
        <v>128</v>
      </c>
      <c r="E66" s="84"/>
      <c r="F66" s="73"/>
      <c r="G66" s="5"/>
      <c r="H66" s="5"/>
    </row>
    <row r="67" spans="1:12" ht="47.25">
      <c r="A67" s="43">
        <v>13</v>
      </c>
      <c r="B67" s="37" t="s">
        <v>124</v>
      </c>
      <c r="C67" s="67">
        <v>15789</v>
      </c>
      <c r="D67" s="83" t="s">
        <v>90</v>
      </c>
      <c r="E67" s="84"/>
      <c r="F67" s="73"/>
      <c r="G67" s="5"/>
      <c r="H67" s="5"/>
    </row>
    <row r="68" spans="1:12" ht="31.5">
      <c r="A68" s="43">
        <v>14</v>
      </c>
      <c r="B68" s="37" t="s">
        <v>98</v>
      </c>
      <c r="C68" s="71">
        <f>SUM(C55:C67)</f>
        <v>132847.20000000001</v>
      </c>
      <c r="D68" s="83"/>
      <c r="E68" s="84"/>
      <c r="F68" s="73"/>
      <c r="G68" s="5"/>
      <c r="H68" s="5"/>
      <c r="I68">
        <v>44</v>
      </c>
      <c r="J68" t="s">
        <v>90</v>
      </c>
      <c r="K68">
        <v>15590</v>
      </c>
      <c r="L68" t="s">
        <v>90</v>
      </c>
    </row>
    <row r="69" spans="1:12" ht="47.25">
      <c r="A69" s="59"/>
      <c r="B69" s="63" t="s">
        <v>125</v>
      </c>
      <c r="C69" s="57">
        <f>D52-C68</f>
        <v>23343.50999999998</v>
      </c>
      <c r="D69" s="60"/>
      <c r="E69" s="61"/>
      <c r="F69" s="73"/>
      <c r="G69" s="5"/>
      <c r="H69" s="5"/>
      <c r="I69">
        <v>48</v>
      </c>
    </row>
    <row r="70" spans="1:12" ht="47.25">
      <c r="A70" s="59"/>
      <c r="B70" s="68" t="s">
        <v>126</v>
      </c>
      <c r="C70" s="70">
        <f>C69+D50</f>
        <v>187207.27999999997</v>
      </c>
      <c r="D70" s="60"/>
      <c r="E70" s="61"/>
      <c r="F70" s="73"/>
      <c r="G70" s="5"/>
      <c r="H70" s="5"/>
      <c r="I70">
        <v>45</v>
      </c>
      <c r="J70" t="s">
        <v>117</v>
      </c>
    </row>
    <row r="71" spans="1:12" ht="15.75">
      <c r="A71" s="59"/>
      <c r="B71" s="68"/>
      <c r="C71" s="69"/>
      <c r="D71" s="60"/>
      <c r="E71" s="61"/>
      <c r="F71" s="5"/>
      <c r="G71" s="5"/>
      <c r="H71" s="5"/>
      <c r="I71">
        <v>50</v>
      </c>
      <c r="J71" t="s">
        <v>90</v>
      </c>
    </row>
    <row r="72" spans="1:12" ht="15.75">
      <c r="A72" s="98" t="s">
        <v>76</v>
      </c>
      <c r="B72" s="98"/>
      <c r="C72" s="98"/>
      <c r="D72" s="98"/>
      <c r="E72" s="98"/>
      <c r="F72" s="18"/>
      <c r="G72" s="5"/>
      <c r="H72" s="5"/>
      <c r="I72">
        <v>51</v>
      </c>
      <c r="J72" t="s">
        <v>109</v>
      </c>
    </row>
    <row r="73" spans="1:12" ht="15.75">
      <c r="A73" s="72"/>
      <c r="B73" s="72"/>
      <c r="C73" s="72"/>
      <c r="D73" s="72"/>
      <c r="E73" s="72"/>
      <c r="F73" s="18"/>
      <c r="G73" s="5"/>
      <c r="H73" s="5"/>
      <c r="I73">
        <v>81</v>
      </c>
      <c r="J73" t="s">
        <v>90</v>
      </c>
    </row>
    <row r="74" spans="1:12" ht="15.75">
      <c r="A74" s="99" t="s">
        <v>35</v>
      </c>
      <c r="B74" s="99"/>
      <c r="C74" s="99"/>
      <c r="D74" s="99"/>
      <c r="E74" s="99"/>
      <c r="F74" s="1"/>
      <c r="G74" s="1"/>
      <c r="H74" s="1"/>
      <c r="I74">
        <v>52</v>
      </c>
      <c r="J74" t="s">
        <v>90</v>
      </c>
    </row>
    <row r="75" spans="1:12" ht="15.75">
      <c r="A75" s="13">
        <v>1</v>
      </c>
      <c r="B75" s="30" t="s">
        <v>36</v>
      </c>
      <c r="C75" s="30"/>
      <c r="D75" s="13" t="s">
        <v>5</v>
      </c>
      <c r="E75" s="23">
        <v>0</v>
      </c>
      <c r="F75" s="1"/>
      <c r="G75" s="1"/>
      <c r="H75" s="1"/>
      <c r="I75" t="s">
        <v>118</v>
      </c>
      <c r="J75" t="s">
        <v>90</v>
      </c>
    </row>
    <row r="76" spans="1:12" ht="31.5">
      <c r="A76" s="13">
        <v>2</v>
      </c>
      <c r="B76" s="30" t="s">
        <v>37</v>
      </c>
      <c r="C76" s="30"/>
      <c r="D76" s="13" t="s">
        <v>5</v>
      </c>
      <c r="E76" s="23">
        <v>0</v>
      </c>
      <c r="F76" s="1"/>
      <c r="G76" s="1"/>
      <c r="H76" s="1"/>
      <c r="I76">
        <v>117.11799999999999</v>
      </c>
      <c r="J76" t="s">
        <v>106</v>
      </c>
    </row>
    <row r="77" spans="1:12" ht="31.5">
      <c r="A77" s="13">
        <v>3</v>
      </c>
      <c r="B77" s="30" t="s">
        <v>38</v>
      </c>
      <c r="C77" s="30"/>
      <c r="D77" s="13" t="s">
        <v>5</v>
      </c>
      <c r="E77" s="23">
        <v>0</v>
      </c>
      <c r="F77" s="1"/>
      <c r="G77" s="1"/>
      <c r="H77" s="1"/>
      <c r="I77" t="s">
        <v>119</v>
      </c>
      <c r="J77" t="s">
        <v>120</v>
      </c>
    </row>
    <row r="78" spans="1:12" ht="15.75">
      <c r="A78" s="13">
        <v>4</v>
      </c>
      <c r="B78" s="30" t="s">
        <v>39</v>
      </c>
      <c r="C78" s="30"/>
      <c r="D78" s="13" t="s">
        <v>9</v>
      </c>
      <c r="E78" s="23">
        <v>0</v>
      </c>
      <c r="F78" s="1"/>
      <c r="G78" s="1"/>
      <c r="H78" s="1"/>
    </row>
    <row r="79" spans="1:12" ht="15.75">
      <c r="A79" s="53"/>
      <c r="B79" s="54"/>
      <c r="C79" s="54"/>
      <c r="D79" s="53"/>
      <c r="E79" s="55"/>
      <c r="F79" s="1"/>
      <c r="G79" s="1"/>
      <c r="H79" s="1"/>
      <c r="I79" t="s">
        <v>121</v>
      </c>
    </row>
    <row r="80" spans="1:12" ht="15.75">
      <c r="A80" s="100" t="s">
        <v>19</v>
      </c>
      <c r="B80" s="100"/>
      <c r="C80" s="100"/>
      <c r="D80" s="100"/>
      <c r="E80" s="100"/>
      <c r="F80" s="75"/>
      <c r="G80" s="75"/>
      <c r="H80" s="75"/>
      <c r="I80">
        <v>42</v>
      </c>
      <c r="J80" t="s">
        <v>90</v>
      </c>
    </row>
    <row r="81" spans="1:8" ht="47.25">
      <c r="A81" s="13">
        <v>1</v>
      </c>
      <c r="B81" s="31" t="s">
        <v>20</v>
      </c>
      <c r="C81" s="31"/>
      <c r="D81" s="13" t="s">
        <v>9</v>
      </c>
      <c r="E81" s="24"/>
      <c r="F81" s="75"/>
      <c r="G81" s="75"/>
      <c r="H81" s="75"/>
    </row>
    <row r="82" spans="1:8" ht="15.75">
      <c r="A82" s="13">
        <v>2</v>
      </c>
      <c r="B82" s="30" t="s">
        <v>25</v>
      </c>
      <c r="C82" s="30"/>
      <c r="D82" s="13" t="s">
        <v>9</v>
      </c>
      <c r="E82" s="24">
        <v>0</v>
      </c>
      <c r="F82" s="75"/>
      <c r="G82" s="75"/>
      <c r="H82" s="75"/>
    </row>
    <row r="83" spans="1:8" ht="15.75">
      <c r="A83" s="13">
        <v>3</v>
      </c>
      <c r="B83" s="30" t="s">
        <v>26</v>
      </c>
      <c r="C83" s="30"/>
      <c r="D83" s="13" t="s">
        <v>9</v>
      </c>
      <c r="E83" s="24">
        <v>548527.24</v>
      </c>
      <c r="F83" s="75"/>
      <c r="G83" s="75"/>
      <c r="H83" s="75"/>
    </row>
    <row r="84" spans="1:8" ht="47.25">
      <c r="A84" s="13">
        <v>4</v>
      </c>
      <c r="B84" s="31" t="s">
        <v>21</v>
      </c>
      <c r="C84" s="31"/>
      <c r="D84" s="13" t="s">
        <v>9</v>
      </c>
      <c r="E84" s="24"/>
      <c r="F84" s="75"/>
      <c r="G84" s="75"/>
      <c r="H84" s="75"/>
    </row>
    <row r="85" spans="1:8" ht="15.75">
      <c r="A85" s="13">
        <v>5</v>
      </c>
      <c r="B85" s="30" t="s">
        <v>25</v>
      </c>
      <c r="C85" s="30"/>
      <c r="D85" s="13" t="s">
        <v>9</v>
      </c>
      <c r="E85" s="24">
        <v>0</v>
      </c>
      <c r="F85" s="75"/>
      <c r="G85" s="75"/>
      <c r="H85" s="75"/>
    </row>
    <row r="86" spans="1:8" ht="15.75">
      <c r="A86" s="13">
        <v>6</v>
      </c>
      <c r="B86" s="30" t="s">
        <v>26</v>
      </c>
      <c r="C86" s="30"/>
      <c r="D86" s="13" t="s">
        <v>9</v>
      </c>
      <c r="E86" s="24">
        <v>667540.74</v>
      </c>
      <c r="F86" s="75"/>
      <c r="G86" s="75"/>
      <c r="H86" s="75"/>
    </row>
    <row r="87" spans="1:8" ht="15.75">
      <c r="A87" s="101" t="s">
        <v>40</v>
      </c>
      <c r="B87" s="101"/>
      <c r="C87" s="101"/>
      <c r="D87" s="101"/>
      <c r="E87" s="101"/>
      <c r="F87" s="75"/>
      <c r="G87" s="75"/>
      <c r="H87" s="75"/>
    </row>
    <row r="88" spans="1:8" ht="47.25">
      <c r="A88" s="102"/>
      <c r="B88" s="31" t="s">
        <v>11</v>
      </c>
      <c r="C88" s="31"/>
      <c r="D88" s="13" t="s">
        <v>4</v>
      </c>
      <c r="E88" s="23" t="s">
        <v>56</v>
      </c>
      <c r="F88" s="6" t="s">
        <v>55</v>
      </c>
      <c r="G88" s="6"/>
      <c r="H88" s="6"/>
    </row>
    <row r="89" spans="1:8" ht="15.75">
      <c r="A89" s="103"/>
      <c r="B89" s="31" t="s">
        <v>10</v>
      </c>
      <c r="C89" s="31"/>
      <c r="D89" s="13" t="s">
        <v>4</v>
      </c>
      <c r="E89" s="23" t="s">
        <v>53</v>
      </c>
      <c r="F89" s="6" t="s">
        <v>53</v>
      </c>
      <c r="G89" s="6"/>
      <c r="H89" s="6"/>
    </row>
    <row r="90" spans="1:8" ht="15.75">
      <c r="A90" s="103"/>
      <c r="B90" s="31" t="s">
        <v>22</v>
      </c>
      <c r="C90" s="31"/>
      <c r="D90" s="13" t="s">
        <v>12</v>
      </c>
      <c r="E90" s="23">
        <v>12885.84</v>
      </c>
      <c r="F90" s="6">
        <v>8262.1200000000008</v>
      </c>
      <c r="G90" s="6"/>
      <c r="H90" s="6"/>
    </row>
    <row r="91" spans="1:8" ht="15.75">
      <c r="A91" s="103"/>
      <c r="B91" s="31" t="s">
        <v>41</v>
      </c>
      <c r="C91" s="31"/>
      <c r="D91" s="13" t="s">
        <v>9</v>
      </c>
      <c r="E91" s="32">
        <v>148072.81</v>
      </c>
      <c r="F91" s="16">
        <v>88075.06</v>
      </c>
      <c r="G91" s="16"/>
      <c r="H91" s="16"/>
    </row>
    <row r="92" spans="1:8" ht="15.75">
      <c r="A92" s="103"/>
      <c r="B92" s="30" t="s">
        <v>42</v>
      </c>
      <c r="C92" s="30"/>
      <c r="D92" s="13" t="s">
        <v>9</v>
      </c>
      <c r="E92" s="33">
        <v>129088.78</v>
      </c>
      <c r="F92" s="17">
        <v>76501.17</v>
      </c>
      <c r="G92" s="17"/>
      <c r="H92" s="17"/>
    </row>
    <row r="93" spans="1:8" ht="15.75">
      <c r="A93" s="103"/>
      <c r="B93" s="30" t="s">
        <v>43</v>
      </c>
      <c r="C93" s="30"/>
      <c r="D93" s="13" t="s">
        <v>9</v>
      </c>
      <c r="E93" s="33">
        <v>18984.03</v>
      </c>
      <c r="F93" s="17">
        <f>F91-F92</f>
        <v>11573.89</v>
      </c>
      <c r="G93" s="17"/>
      <c r="H93" s="17"/>
    </row>
    <row r="94" spans="1:8" ht="31.5">
      <c r="A94" s="103"/>
      <c r="B94" s="30" t="s">
        <v>46</v>
      </c>
      <c r="C94" s="30"/>
      <c r="D94" s="13" t="s">
        <v>9</v>
      </c>
      <c r="E94" s="105" t="s">
        <v>72</v>
      </c>
      <c r="F94" s="106"/>
      <c r="G94" s="106"/>
      <c r="H94" s="107"/>
    </row>
    <row r="95" spans="1:8" ht="31.5">
      <c r="A95" s="103"/>
      <c r="B95" s="30" t="s">
        <v>45</v>
      </c>
      <c r="C95" s="30"/>
      <c r="D95" s="13" t="s">
        <v>9</v>
      </c>
      <c r="E95" s="105" t="s">
        <v>72</v>
      </c>
      <c r="F95" s="106"/>
      <c r="G95" s="106"/>
      <c r="H95" s="107"/>
    </row>
    <row r="96" spans="1:8" ht="31.5">
      <c r="A96" s="103"/>
      <c r="B96" s="30" t="s">
        <v>44</v>
      </c>
      <c r="C96" s="30"/>
      <c r="D96" s="13" t="s">
        <v>9</v>
      </c>
      <c r="E96" s="105" t="s">
        <v>72</v>
      </c>
      <c r="F96" s="106"/>
      <c r="G96" s="106"/>
      <c r="H96" s="107"/>
    </row>
    <row r="97" spans="1:8" ht="47.25">
      <c r="A97" s="104"/>
      <c r="B97" s="31" t="s">
        <v>47</v>
      </c>
      <c r="C97" s="31"/>
      <c r="D97" s="13" t="s">
        <v>9</v>
      </c>
      <c r="E97" s="32">
        <v>0</v>
      </c>
      <c r="F97" s="6">
        <v>0</v>
      </c>
      <c r="G97" s="6">
        <v>0</v>
      </c>
      <c r="H97" s="6">
        <v>0</v>
      </c>
    </row>
    <row r="98" spans="1:8" ht="15.75">
      <c r="A98" s="92" t="s">
        <v>48</v>
      </c>
      <c r="B98" s="93"/>
      <c r="C98" s="93"/>
      <c r="D98" s="93"/>
      <c r="E98" s="94"/>
      <c r="F98" s="75"/>
      <c r="G98" s="75"/>
      <c r="H98" s="75"/>
    </row>
    <row r="99" spans="1:8" ht="15.75">
      <c r="A99" s="13"/>
      <c r="B99" s="30" t="s">
        <v>36</v>
      </c>
      <c r="C99" s="30"/>
      <c r="D99" s="13" t="s">
        <v>5</v>
      </c>
      <c r="E99" s="33">
        <v>0</v>
      </c>
      <c r="F99" s="75"/>
      <c r="G99" s="75"/>
      <c r="H99" s="75"/>
    </row>
    <row r="100" spans="1:8" ht="31.5">
      <c r="A100" s="13"/>
      <c r="B100" s="30" t="s">
        <v>37</v>
      </c>
      <c r="C100" s="30"/>
      <c r="D100" s="13" t="s">
        <v>5</v>
      </c>
      <c r="E100" s="23">
        <v>0</v>
      </c>
      <c r="F100" s="75"/>
      <c r="G100" s="75"/>
      <c r="H100" s="75"/>
    </row>
    <row r="101" spans="1:8" ht="31.5">
      <c r="A101" s="13"/>
      <c r="B101" s="30" t="s">
        <v>38</v>
      </c>
      <c r="C101" s="30"/>
      <c r="D101" s="13" t="s">
        <v>5</v>
      </c>
      <c r="E101" s="64">
        <v>0</v>
      </c>
      <c r="F101" s="75"/>
      <c r="G101" s="75"/>
      <c r="H101" s="75"/>
    </row>
    <row r="102" spans="1:8" ht="15.75">
      <c r="A102" s="13"/>
      <c r="B102" s="30" t="s">
        <v>39</v>
      </c>
      <c r="C102" s="30"/>
      <c r="D102" s="13" t="s">
        <v>9</v>
      </c>
      <c r="E102" s="23">
        <v>0</v>
      </c>
      <c r="F102" s="75"/>
      <c r="G102" s="75"/>
      <c r="H102" s="75"/>
    </row>
    <row r="103" spans="1:8" ht="15.75">
      <c r="A103" s="92" t="s">
        <v>49</v>
      </c>
      <c r="B103" s="93"/>
      <c r="C103" s="93"/>
      <c r="D103" s="93"/>
      <c r="E103" s="94"/>
      <c r="F103" s="75"/>
      <c r="G103" s="75"/>
      <c r="H103" s="75"/>
    </row>
    <row r="104" spans="1:8" ht="31.5">
      <c r="A104" s="13"/>
      <c r="B104" s="30" t="s">
        <v>50</v>
      </c>
      <c r="C104" s="30"/>
      <c r="D104" s="13" t="s">
        <v>5</v>
      </c>
      <c r="E104" s="23">
        <v>0</v>
      </c>
      <c r="F104" s="75"/>
      <c r="G104" s="75"/>
      <c r="H104" s="75"/>
    </row>
    <row r="105" spans="1:8" ht="15.75">
      <c r="A105" s="13"/>
      <c r="B105" s="30" t="s">
        <v>51</v>
      </c>
      <c r="C105" s="30"/>
      <c r="D105" s="13" t="s">
        <v>5</v>
      </c>
      <c r="E105" s="23">
        <v>0</v>
      </c>
      <c r="F105" s="75"/>
      <c r="G105" s="75"/>
      <c r="H105" s="75"/>
    </row>
    <row r="106" spans="1:8" ht="47.25">
      <c r="A106" s="13"/>
      <c r="B106" s="30" t="s">
        <v>52</v>
      </c>
      <c r="C106" s="30"/>
      <c r="D106" s="13" t="s">
        <v>9</v>
      </c>
      <c r="E106" s="64">
        <v>0</v>
      </c>
      <c r="F106" s="75"/>
      <c r="G106" s="75"/>
      <c r="H106" s="75"/>
    </row>
    <row r="107" spans="1:8" ht="15.75">
      <c r="A107" s="1"/>
      <c r="B107" s="1"/>
      <c r="C107" s="1"/>
      <c r="D107" s="1"/>
      <c r="E107" s="1"/>
      <c r="F107" s="1"/>
      <c r="G107" s="1"/>
      <c r="H107" s="1"/>
    </row>
    <row r="108" spans="1:8" ht="15.75">
      <c r="A108" s="1"/>
      <c r="B108" s="1" t="s">
        <v>69</v>
      </c>
      <c r="C108" s="1"/>
      <c r="D108" s="1"/>
      <c r="E108" s="1" t="s">
        <v>70</v>
      </c>
      <c r="F108" s="1"/>
      <c r="G108" s="1"/>
      <c r="H108" s="1"/>
    </row>
  </sheetData>
  <mergeCells count="17">
    <mergeCell ref="B52:C52"/>
    <mergeCell ref="D1:E4"/>
    <mergeCell ref="A6:E6"/>
    <mergeCell ref="A32:F32"/>
    <mergeCell ref="B50:C50"/>
    <mergeCell ref="B51:C51"/>
    <mergeCell ref="A98:E98"/>
    <mergeCell ref="A103:E103"/>
    <mergeCell ref="A53:F53"/>
    <mergeCell ref="A72:E72"/>
    <mergeCell ref="A74:E74"/>
    <mergeCell ref="A80:E80"/>
    <mergeCell ref="A87:E87"/>
    <mergeCell ref="A88:A97"/>
    <mergeCell ref="E94:H94"/>
    <mergeCell ref="E95:H95"/>
    <mergeCell ref="E96:H96"/>
  </mergeCells>
  <pageMargins left="0.51041666666666663" right="0.47916666666666669" top="0.75" bottom="0.51041666666666663"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2022-03-31T02:20:39Z</dcterms:modified>
</cp:coreProperties>
</file>