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0490" windowHeight="7155"/>
  </bookViews>
  <sheets>
    <sheet name="2.8" sheetId="12" r:id="rId1"/>
  </sheets>
  <calcPr calcId="125725" refMode="R1C1"/>
</workbook>
</file>

<file path=xl/calcChain.xml><?xml version="1.0" encoding="utf-8"?>
<calcChain xmlns="http://schemas.openxmlformats.org/spreadsheetml/2006/main">
  <c r="F27" i="12"/>
  <c r="C52"/>
  <c r="C60" l="1"/>
  <c r="D49" l="1"/>
  <c r="D61" s="1"/>
  <c r="D62" s="1"/>
  <c r="D13"/>
  <c r="D48"/>
  <c r="C42" l="1"/>
  <c r="C45" s="1"/>
  <c r="D17"/>
  <c r="D24" s="1"/>
  <c r="E81" l="1"/>
  <c r="E80"/>
  <c r="H82" l="1"/>
  <c r="F82"/>
  <c r="G82"/>
  <c r="E82"/>
</calcChain>
</file>

<file path=xl/sharedStrings.xml><?xml version="1.0" encoding="utf-8"?>
<sst xmlns="http://schemas.openxmlformats.org/spreadsheetml/2006/main" count="174" uniqueCount="113">
  <si>
    <t>№ п/п</t>
  </si>
  <si>
    <t>Наименование параметра</t>
  </si>
  <si>
    <t>Ед. изм.</t>
  </si>
  <si>
    <t>Значение</t>
  </si>
  <si>
    <t>Дата заполнения/внесения изменений</t>
  </si>
  <si>
    <t>-</t>
  </si>
  <si>
    <t>ед.</t>
  </si>
  <si>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</si>
  <si>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</si>
  <si>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</si>
  <si>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</si>
  <si>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</si>
  <si>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</si>
  <si>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</si>
  <si>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</si>
  <si>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</si>
  <si>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</si>
  <si>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</si>
  <si>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</si>
  <si>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</si>
  <si>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</si>
  <si>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</si>
  <si>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</si>
  <si>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</si>
  <si>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</si>
  <si>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</si>
  <si>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</si>
  <si>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</si>
  <si>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</si>
  <si>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</si>
  <si>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</si>
  <si>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</si>
  <si>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</si>
  <si>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Информация о наличии претензий по качеству выполняемых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</si>
  <si>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</si>
  <si>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</si>
  <si>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</si>
  <si>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</si>
  <si>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Информация о предоставленных коммунальных услугах (заполняется по каждой коммунальной услуге)</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</si>
  <si>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</si>
  <si>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</si>
  <si>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</si>
  <si>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</si>
  <si>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</si>
  <si>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</si>
  <si>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</si>
  <si>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</si>
  <si>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</si>
  <si>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</si>
  <si>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</si>
  <si>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</si>
  <si>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</si>
  <si>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</si>
  <si>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</si>
  <si>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Горячее водоснабжение</t>
  </si>
  <si>
    <t>Отопление</t>
  </si>
  <si>
    <t>Гкал</t>
  </si>
  <si>
    <t>Водоотведение</t>
  </si>
  <si>
    <t>Круглосуточно</t>
  </si>
  <si>
    <t xml:space="preserve"> </t>
  </si>
  <si>
    <t>Утверждаю                        генеральный директор                      ООО "УК "Прибайкальская"                       Н. Н. Орленко</t>
  </si>
  <si>
    <t>содержание</t>
  </si>
  <si>
    <t>Текущий ремонт</t>
  </si>
  <si>
    <t>Наименование работ и услуг</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</si>
  <si>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</si>
  <si>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</si>
  <si>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</si>
  <si>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</si>
  <si>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</si>
  <si>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 xml:space="preserve">Промывка системы отопления </t>
  </si>
  <si>
    <t>Скашивание травы</t>
  </si>
  <si>
    <t>Уборка снега с подъездных козырьков</t>
  </si>
  <si>
    <t>Генеральная уборка подъезда</t>
  </si>
  <si>
    <t>Гл. инженер ООО "УК "Прибайкальская"</t>
  </si>
  <si>
    <t>Белкин И. О.</t>
  </si>
  <si>
    <t>Учёт оплат поставщикам коммунальных ресурсов в разрезе многоквартирных домов и коммунальных услуг не ведётся</t>
  </si>
  <si>
    <t>Уборка снега с балконных козырьков 5-х этажей над арками и парапетов крыш</t>
  </si>
  <si>
    <t>Содержание</t>
  </si>
  <si>
    <t>Главный инженер ООО "Прибайкальская"                                          Белкин И. О.</t>
  </si>
  <si>
    <t>Выполняемые работы и услуги по содержанию общего имущества</t>
  </si>
  <si>
    <t xml:space="preserve"> фактическая стоимость работ /услуг, руб.</t>
  </si>
  <si>
    <t>Периодичность, объем выполнения работ</t>
  </si>
  <si>
    <t>Прочие расходы (канцтовары, наклейки и логотипы, 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</si>
  <si>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Дезинсекция подвальных помещений и мусуропроводов</t>
  </si>
  <si>
    <t>Ежеквартально и по необходимости</t>
  </si>
  <si>
    <t>по необходимости</t>
  </si>
  <si>
    <t>Дезинфекция мест общего пользования для профилатики короновируса</t>
  </si>
  <si>
    <t xml:space="preserve"> 1 раз в три дня</t>
  </si>
  <si>
    <t>после окончания отопительного периода</t>
  </si>
  <si>
    <t>по графику</t>
  </si>
  <si>
    <t xml:space="preserve"> 2 раза в год</t>
  </si>
  <si>
    <t>Услуги по управлению многоквартирным домом</t>
  </si>
  <si>
    <t>Выполняемые работы по текущему ремонту общего имущества</t>
  </si>
  <si>
    <t xml:space="preserve">Ремонт теплового пункта </t>
  </si>
  <si>
    <t>Перерасход (-) или экономия (+) средств по статье текущий ремонт за 2020 г, руб.</t>
  </si>
  <si>
    <t>Начислено по статье текущий ремонт за 2021 г. руб.</t>
  </si>
  <si>
    <t>Оплачено по статье текущий ремонт за 2021 г, руб.</t>
  </si>
  <si>
    <t>Форма 2.8. Отчет об исполнении ООО "УК "Прибайкальская" договора управления смет доходов и расходов МКД м-на Университетский, 52 за период с 01.01.2021 г. по 31.12.2021 г.</t>
  </si>
  <si>
    <t xml:space="preserve">замена крана шарового диам.32 (1 шт.),                                         замена крана шарового диам.25 (1 шт.), замена крана дскоповоротного диам.50 (1 шт.),термометр (1 шт.), манометр (1 шт.), теплоизоляция трубопроводов системы теплоснабжения (5,5 м), окраска трубопроводов (5,5 м.) со сварочными работами                                                                        </t>
  </si>
  <si>
    <t xml:space="preserve">Ремонт линии освещения мест общего пользования </t>
  </si>
  <si>
    <t>Демонтаж металлической двери (доступ к мусоропроводу).</t>
  </si>
  <si>
    <t>эт. 3,4,5</t>
  </si>
  <si>
    <t xml:space="preserve">Замена  трубопровода ХВС </t>
  </si>
  <si>
    <t>диам 50 мм 2м</t>
  </si>
  <si>
    <t>Ремонт-восстановление  системы видеонаблюдения</t>
  </si>
  <si>
    <t>Монтаж окон за мксоропроводом</t>
  </si>
  <si>
    <t>3 шт</t>
  </si>
  <si>
    <t>Ремонт системы элекстроснабжения после пожара в эл. щите 5 кв.</t>
  </si>
  <si>
    <t>Покупка мусорного контейнера</t>
  </si>
  <si>
    <t>1 шт</t>
  </si>
  <si>
    <t>Сумма расходов по статье текущий ремонт за 2021 г.</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</si>
  <si>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</si>
  <si>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 руб.</t>
  </si>
</sst>
</file>

<file path=xl/styles.xml><?xml version="1.0" encoding="utf-8"?>
<styleSheet xmlns="http://schemas.openxmlformats.org/spreadsheetml/2006/main">
  <numFmts count="1">
    <numFmt numFmtId="164" formatCode="\О\б\щ\и\й"/>
  </numFmts>
  <fonts count="13">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0"/>
      <name val="Times New Roman"/>
      <family val="1"/>
      <charset val="204"/>
    </font>
    <font>
      <sz val="14"/>
      <color theme="1"/>
      <name val="Times New Roman"/>
      <family val="1"/>
      <charset val="204"/>
    </font>
    <font>
      <b/>
      <sz val="15"/>
      <color theme="1"/>
      <name val="Times New Roman"/>
      <family val="1"/>
      <charset val="204"/>
    </font>
    <font>
      <b/>
      <i/>
      <u/>
      <sz val="12"/>
      <name val="Times New Roman"/>
      <family val="1"/>
      <charset val="204"/>
    </font>
    <font>
      <b/>
      <u/>
      <sz val="12"/>
      <color theme="1"/>
      <name val="Times New Roman"/>
      <family val="1"/>
      <charset val="204"/>
    </font>
    <font>
      <b/>
      <sz val="12"/>
      <name val="Times New Roman"/>
      <family val="1"/>
      <charset val="204"/>
    </font>
    <font>
      <b/>
      <u/>
      <sz val="12"/>
      <name val="Times New Roman"/>
      <family val="1"/>
      <charset val="204"/>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2"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2"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1" fillId="0" borderId="0" xfId="0" applyNumberFormat="1" applyFont="1" applyAlignment="1">
      <alignment vertical="top"/>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164" fontId="5" fillId="4"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2" fontId="1" fillId="0" borderId="0" xfId="0" applyNumberFormat="1" applyFont="1"/>
    <xf numFmtId="2" fontId="3"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49" fontId="1" fillId="0" borderId="0" xfId="0" applyNumberFormat="1" applyFont="1" applyAlignment="1">
      <alignment horizontal="left"/>
    </xf>
    <xf numFmtId="49" fontId="3" fillId="0" borderId="1" xfId="0" applyNumberFormat="1" applyFont="1" applyBorder="1" applyAlignment="1">
      <alignment horizontal="left" vertical="center" wrapText="1"/>
    </xf>
    <xf numFmtId="49" fontId="2"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1" fillId="3" borderId="1" xfId="0" applyNumberFormat="1" applyFont="1" applyFill="1" applyBorder="1" applyAlignment="1">
      <alignment horizontal="left" vertical="top" wrapText="1"/>
    </xf>
    <xf numFmtId="49" fontId="4"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0" xfId="0" applyFont="1" applyAlignment="1">
      <alignment horizontal="left"/>
    </xf>
    <xf numFmtId="0" fontId="5" fillId="0" borderId="5" xfId="0" applyFont="1" applyBorder="1" applyAlignment="1">
      <alignment horizontal="left" vertical="center" wrapText="1"/>
    </xf>
    <xf numFmtId="14" fontId="1" fillId="0" borderId="0" xfId="0" applyNumberFormat="1" applyFont="1" applyAlignment="1">
      <alignment vertical="top"/>
    </xf>
    <xf numFmtId="14" fontId="1" fillId="0" borderId="1" xfId="0" applyNumberFormat="1" applyFont="1" applyBorder="1" applyAlignment="1">
      <alignment vertical="top"/>
    </xf>
    <xf numFmtId="0" fontId="7" fillId="0" borderId="0" xfId="0" applyFont="1" applyBorder="1" applyAlignment="1">
      <alignment wrapText="1"/>
    </xf>
    <xf numFmtId="0" fontId="7" fillId="0" borderId="0" xfId="0" applyFont="1" applyAlignment="1">
      <alignment vertical="top" wrapText="1"/>
    </xf>
    <xf numFmtId="0" fontId="7" fillId="0" borderId="0" xfId="0" applyFont="1" applyBorder="1" applyAlignment="1"/>
    <xf numFmtId="0" fontId="8" fillId="0" borderId="0" xfId="0" applyFont="1" applyAlignment="1">
      <alignment vertical="center" wrapText="1"/>
    </xf>
    <xf numFmtId="2" fontId="1" fillId="0" borderId="0" xfId="0" applyNumberFormat="1" applyFont="1" applyBorder="1" applyAlignment="1">
      <alignment horizontal="center" vertical="center" wrapText="1"/>
    </xf>
    <xf numFmtId="49" fontId="4" fillId="0" borderId="5" xfId="0" applyNumberFormat="1" applyFont="1" applyBorder="1" applyAlignment="1">
      <alignment horizontal="left" vertical="center" wrapText="1"/>
    </xf>
    <xf numFmtId="2" fontId="3" fillId="0" borderId="0" xfId="0" applyNumberFormat="1" applyFont="1" applyBorder="1" applyAlignment="1">
      <alignment horizontal="center" vertical="center" wrapText="1"/>
    </xf>
    <xf numFmtId="14" fontId="1" fillId="0" borderId="0" xfId="0" applyNumberFormat="1" applyFont="1" applyBorder="1" applyAlignment="1">
      <alignment vertical="top"/>
    </xf>
    <xf numFmtId="2" fontId="4" fillId="0" borderId="0" xfId="0" applyNumberFormat="1" applyFont="1" applyBorder="1" applyAlignment="1">
      <alignment horizontal="center" vertical="top" wrapText="1"/>
    </xf>
    <xf numFmtId="2" fontId="4" fillId="0" borderId="0" xfId="0" applyNumberFormat="1" applyFont="1" applyFill="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Font="1" applyBorder="1" applyAlignment="1">
      <alignment horizontal="center" vertical="top" wrapText="1"/>
    </xf>
    <xf numFmtId="2" fontId="5" fillId="0" borderId="5" xfId="0" applyNumberFormat="1" applyFont="1" applyBorder="1" applyAlignment="1">
      <alignment horizontal="center" vertical="center" wrapText="1"/>
    </xf>
    <xf numFmtId="0" fontId="1" fillId="0" borderId="0" xfId="0" applyNumberFormat="1" applyFont="1" applyAlignment="1"/>
    <xf numFmtId="0" fontId="3" fillId="0" borderId="1" xfId="0" applyNumberFormat="1" applyFont="1" applyBorder="1" applyAlignment="1">
      <alignment horizontal="center" wrapText="1"/>
    </xf>
    <xf numFmtId="0" fontId="4" fillId="0" borderId="1" xfId="0" applyNumberFormat="1" applyFont="1" applyBorder="1" applyAlignment="1">
      <alignment horizontal="left" wrapText="1"/>
    </xf>
    <xf numFmtId="0" fontId="4" fillId="3" borderId="1" xfId="0" applyNumberFormat="1" applyFont="1" applyFill="1" applyBorder="1" applyAlignment="1">
      <alignment horizontal="left" wrapText="1"/>
    </xf>
    <xf numFmtId="0" fontId="4" fillId="0" borderId="0" xfId="0" applyNumberFormat="1" applyFont="1" applyBorder="1" applyAlignment="1">
      <alignment horizontal="left" wrapText="1"/>
    </xf>
    <xf numFmtId="0" fontId="1" fillId="0" borderId="1" xfId="0" applyNumberFormat="1" applyFont="1" applyBorder="1" applyAlignment="1">
      <alignment horizontal="center" wrapText="1"/>
    </xf>
    <xf numFmtId="0" fontId="4" fillId="0" borderId="1" xfId="0" applyNumberFormat="1" applyFont="1" applyBorder="1" applyAlignment="1">
      <alignment horizontal="center" wrapText="1"/>
    </xf>
    <xf numFmtId="0" fontId="1" fillId="0" borderId="0" xfId="0" applyNumberFormat="1" applyFont="1" applyAlignment="1">
      <alignment horizontal="center"/>
    </xf>
    <xf numFmtId="2" fontId="1" fillId="0" borderId="0" xfId="0" applyNumberFormat="1" applyFont="1" applyBorder="1" applyAlignment="1">
      <alignment horizontal="center" vertical="top" wrapText="1"/>
    </xf>
    <xf numFmtId="2" fontId="10" fillId="0" borderId="0" xfId="0"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2" fontId="1" fillId="0" borderId="0" xfId="0" applyNumberFormat="1" applyFont="1" applyFill="1" applyBorder="1" applyAlignment="1">
      <alignment horizontal="center" vertical="top" wrapText="1"/>
    </xf>
    <xf numFmtId="2" fontId="10" fillId="0" borderId="0" xfId="0" applyNumberFormat="1" applyFont="1" applyBorder="1" applyAlignment="1">
      <alignment vertical="center" wrapText="1"/>
    </xf>
    <xf numFmtId="2" fontId="12" fillId="4" borderId="0" xfId="0" applyNumberFormat="1" applyFont="1" applyFill="1" applyBorder="1" applyAlignment="1">
      <alignment vertical="center" wrapText="1"/>
    </xf>
    <xf numFmtId="2" fontId="1" fillId="0" borderId="0" xfId="0" applyNumberFormat="1" applyFont="1" applyFill="1" applyBorder="1" applyAlignment="1">
      <alignment horizontal="center" vertical="center" wrapText="1"/>
    </xf>
    <xf numFmtId="164"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2" fontId="1" fillId="4" borderId="9"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7" fillId="0" borderId="0" xfId="0" applyFont="1" applyAlignment="1">
      <alignment horizontal="right" vertical="top"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2" fillId="0" borderId="1" xfId="0" applyFont="1" applyBorder="1" applyAlignment="1">
      <alignment horizontal="center" vertical="center" wrapText="1"/>
    </xf>
    <xf numFmtId="0" fontId="4" fillId="0" borderId="2" xfId="0" applyNumberFormat="1" applyFont="1" applyBorder="1" applyAlignment="1">
      <alignment horizontal="center" wrapText="1"/>
    </xf>
    <xf numFmtId="0" fontId="4" fillId="0" borderId="6" xfId="0" applyNumberFormat="1" applyFont="1" applyBorder="1" applyAlignment="1">
      <alignment horizontal="center" wrapText="1"/>
    </xf>
    <xf numFmtId="0" fontId="4" fillId="0" borderId="3" xfId="0" applyNumberFormat="1" applyFont="1" applyBorder="1" applyAlignment="1">
      <alignment horizont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2" fontId="1"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2" fontId="2" fillId="0" borderId="0" xfId="0" applyNumberFormat="1" applyFont="1" applyBorder="1" applyAlignment="1">
      <alignment horizontal="left" vertical="center" wrapText="1"/>
    </xf>
    <xf numFmtId="0" fontId="11" fillId="4" borderId="0" xfId="0" applyFont="1" applyFill="1" applyBorder="1" applyAlignment="1">
      <alignment horizontal="left" vertical="center" wrapText="1"/>
    </xf>
    <xf numFmtId="0" fontId="9" fillId="0" borderId="0" xfId="0" applyFont="1" applyBorder="1" applyAlignment="1">
      <alignment horizontal="left" vertical="top" wrapText="1"/>
    </xf>
    <xf numFmtId="2" fontId="2" fillId="0" borderId="0" xfId="0" applyNumberFormat="1" applyFont="1" applyBorder="1" applyAlignment="1">
      <alignmen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97"/>
  <sheetViews>
    <sheetView tabSelected="1" zoomScale="130" zoomScaleNormal="130" workbookViewId="0">
      <selection activeCell="D17" sqref="D17"/>
    </sheetView>
  </sheetViews>
  <sheetFormatPr defaultRowHeight="15.75"/>
  <cols>
    <col min="1" max="1" width="5.85546875" style="59" customWidth="1"/>
    <col min="2" max="2" width="47.28515625" style="28" customWidth="1"/>
    <col min="3" max="3" width="19.28515625" style="28" customWidth="1"/>
    <col min="4" max="4" width="25.7109375" style="1" customWidth="1"/>
    <col min="5" max="5" width="18.5703125" style="24" customWidth="1"/>
    <col min="6" max="6" width="12.140625" style="1" customWidth="1"/>
    <col min="7" max="7" width="11" style="1" customWidth="1"/>
    <col min="8" max="8" width="11.85546875" style="1" customWidth="1"/>
    <col min="9" max="16384" width="9.140625" style="1"/>
  </cols>
  <sheetData>
    <row r="1" spans="1:8" ht="15.75" customHeight="1">
      <c r="A1" s="52"/>
      <c r="D1" s="74" t="s">
        <v>60</v>
      </c>
      <c r="E1" s="74"/>
      <c r="F1" s="40"/>
      <c r="G1" s="40"/>
      <c r="H1" s="40"/>
    </row>
    <row r="2" spans="1:8" ht="18.75">
      <c r="A2" s="52"/>
      <c r="B2" s="39"/>
      <c r="C2" s="39"/>
      <c r="D2" s="74"/>
      <c r="E2" s="74"/>
      <c r="F2" s="40"/>
      <c r="G2" s="40"/>
      <c r="H2" s="40"/>
    </row>
    <row r="3" spans="1:8" ht="18.75">
      <c r="A3" s="52"/>
      <c r="B3" s="41"/>
      <c r="C3" s="41"/>
      <c r="D3" s="74"/>
      <c r="E3" s="74"/>
      <c r="F3" s="40"/>
      <c r="G3" s="40"/>
      <c r="H3" s="40"/>
    </row>
    <row r="4" spans="1:8" ht="27.75" customHeight="1">
      <c r="A4" s="52"/>
      <c r="D4" s="74"/>
      <c r="E4" s="74"/>
      <c r="F4" s="40"/>
      <c r="G4" s="40"/>
      <c r="H4" s="40"/>
    </row>
    <row r="5" spans="1:8" ht="61.5" customHeight="1">
      <c r="A5" s="75" t="s">
        <v>97</v>
      </c>
      <c r="B5" s="75"/>
      <c r="C5" s="75"/>
      <c r="D5" s="75"/>
      <c r="E5" s="76"/>
      <c r="F5" s="42"/>
    </row>
    <row r="6" spans="1:8" ht="31.5">
      <c r="A6" s="53" t="s">
        <v>0</v>
      </c>
      <c r="B6" s="29" t="s">
        <v>1</v>
      </c>
      <c r="C6" s="2" t="s">
        <v>2</v>
      </c>
      <c r="D6" s="25" t="s">
        <v>3</v>
      </c>
      <c r="E6" s="45"/>
    </row>
    <row r="7" spans="1:8">
      <c r="A7" s="54">
        <v>1</v>
      </c>
      <c r="B7" s="30" t="s">
        <v>4</v>
      </c>
      <c r="C7" s="3" t="s">
        <v>5</v>
      </c>
      <c r="D7" s="38">
        <v>44629</v>
      </c>
      <c r="E7" s="46"/>
      <c r="F7" s="4"/>
      <c r="G7" s="4"/>
      <c r="H7" s="4"/>
    </row>
    <row r="8" spans="1:8">
      <c r="A8" s="54">
        <v>2</v>
      </c>
      <c r="B8" s="30" t="s">
        <v>11</v>
      </c>
      <c r="C8" s="3" t="s">
        <v>5</v>
      </c>
      <c r="D8" s="38">
        <v>44197</v>
      </c>
      <c r="E8" s="46"/>
      <c r="F8" s="4"/>
      <c r="G8" s="4"/>
      <c r="H8" s="37"/>
    </row>
    <row r="9" spans="1:8">
      <c r="A9" s="54">
        <v>3</v>
      </c>
      <c r="B9" s="30" t="s">
        <v>12</v>
      </c>
      <c r="C9" s="3" t="s">
        <v>5</v>
      </c>
      <c r="D9" s="38">
        <v>44561</v>
      </c>
      <c r="E9" s="46"/>
      <c r="F9" s="4"/>
      <c r="G9" s="4"/>
      <c r="H9" s="4"/>
    </row>
    <row r="10" spans="1:8" ht="31.5">
      <c r="A10" s="54">
        <v>4</v>
      </c>
      <c r="B10" s="31" t="s">
        <v>13</v>
      </c>
      <c r="C10" s="3" t="s">
        <v>7</v>
      </c>
      <c r="D10" s="8"/>
      <c r="E10" s="48"/>
      <c r="F10" s="4"/>
      <c r="G10" s="4"/>
      <c r="H10" s="4"/>
    </row>
    <row r="11" spans="1:8">
      <c r="A11" s="54">
        <v>5</v>
      </c>
      <c r="B11" s="6" t="s">
        <v>23</v>
      </c>
      <c r="C11" s="3" t="s">
        <v>7</v>
      </c>
      <c r="D11" s="8">
        <v>0</v>
      </c>
      <c r="E11" s="48"/>
      <c r="F11" s="4"/>
      <c r="G11" s="4"/>
      <c r="H11" s="4"/>
    </row>
    <row r="12" spans="1:8">
      <c r="A12" s="54">
        <v>6</v>
      </c>
      <c r="B12" s="6" t="s">
        <v>24</v>
      </c>
      <c r="C12" s="3" t="s">
        <v>7</v>
      </c>
      <c r="D12" s="8">
        <v>118860.64</v>
      </c>
      <c r="E12" s="48"/>
      <c r="F12" s="4"/>
      <c r="G12" s="4"/>
      <c r="H12" s="4"/>
    </row>
    <row r="13" spans="1:8" ht="32.25" customHeight="1">
      <c r="A13" s="54">
        <v>7</v>
      </c>
      <c r="B13" s="31" t="s">
        <v>30</v>
      </c>
      <c r="C13" s="3" t="s">
        <v>7</v>
      </c>
      <c r="D13" s="8">
        <f>D14+D15</f>
        <v>181486.80000000002</v>
      </c>
      <c r="E13" s="48"/>
      <c r="F13" s="4"/>
      <c r="G13" s="4"/>
      <c r="H13" s="4"/>
    </row>
    <row r="14" spans="1:8">
      <c r="A14" s="54">
        <v>8</v>
      </c>
      <c r="B14" s="6" t="s">
        <v>25</v>
      </c>
      <c r="C14" s="3" t="s">
        <v>7</v>
      </c>
      <c r="D14" s="13">
        <v>137791.20000000001</v>
      </c>
      <c r="E14" s="48"/>
      <c r="F14" s="4"/>
      <c r="G14" s="4"/>
      <c r="H14" s="4"/>
    </row>
    <row r="15" spans="1:8">
      <c r="A15" s="54">
        <v>9</v>
      </c>
      <c r="B15" s="6" t="s">
        <v>26</v>
      </c>
      <c r="C15" s="3" t="s">
        <v>7</v>
      </c>
      <c r="D15" s="13">
        <v>43695.6</v>
      </c>
      <c r="E15" s="48"/>
      <c r="F15" s="4"/>
      <c r="G15" s="4"/>
      <c r="H15" s="4"/>
    </row>
    <row r="16" spans="1:8">
      <c r="A16" s="54">
        <v>10</v>
      </c>
      <c r="B16" s="31" t="s">
        <v>14</v>
      </c>
      <c r="C16" s="3" t="s">
        <v>7</v>
      </c>
      <c r="D16" s="8"/>
      <c r="E16" s="48"/>
      <c r="F16" s="4"/>
      <c r="G16" s="4"/>
      <c r="H16" s="4"/>
    </row>
    <row r="17" spans="1:8">
      <c r="A17" s="54">
        <v>11</v>
      </c>
      <c r="B17" s="6" t="s">
        <v>31</v>
      </c>
      <c r="C17" s="3" t="s">
        <v>7</v>
      </c>
      <c r="D17" s="8">
        <f>D18+D19</f>
        <v>211728.56</v>
      </c>
      <c r="E17" s="48"/>
      <c r="F17" s="4"/>
      <c r="G17" s="4"/>
      <c r="H17" s="4"/>
    </row>
    <row r="18" spans="1:8">
      <c r="A18" s="54"/>
      <c r="B18" s="6" t="s">
        <v>61</v>
      </c>
      <c r="C18" s="3"/>
      <c r="D18" s="13">
        <v>159979.44</v>
      </c>
      <c r="E18" s="48"/>
      <c r="F18" s="4"/>
      <c r="G18" s="4"/>
      <c r="H18" s="4"/>
    </row>
    <row r="19" spans="1:8">
      <c r="A19" s="54"/>
      <c r="B19" s="6" t="s">
        <v>62</v>
      </c>
      <c r="C19" s="3"/>
      <c r="D19" s="13">
        <v>51749.120000000003</v>
      </c>
      <c r="E19" s="48"/>
      <c r="F19" s="4"/>
      <c r="G19" s="4"/>
      <c r="H19" s="4"/>
    </row>
    <row r="20" spans="1:8">
      <c r="A20" s="54">
        <v>12</v>
      </c>
      <c r="B20" s="6" t="s">
        <v>32</v>
      </c>
      <c r="C20" s="3" t="s">
        <v>7</v>
      </c>
      <c r="D20" s="8">
        <v>0</v>
      </c>
      <c r="E20" s="48"/>
      <c r="F20" s="4"/>
      <c r="G20" s="4"/>
      <c r="H20" s="4"/>
    </row>
    <row r="21" spans="1:8">
      <c r="A21" s="54">
        <v>13</v>
      </c>
      <c r="B21" s="6" t="s">
        <v>27</v>
      </c>
      <c r="C21" s="3" t="s">
        <v>7</v>
      </c>
      <c r="D21" s="8">
        <v>0</v>
      </c>
      <c r="E21" s="48"/>
      <c r="F21" s="4"/>
      <c r="G21" s="4"/>
      <c r="H21" s="4"/>
    </row>
    <row r="22" spans="1:8" ht="31.5">
      <c r="A22" s="54">
        <v>14</v>
      </c>
      <c r="B22" s="6" t="s">
        <v>28</v>
      </c>
      <c r="C22" s="3" t="s">
        <v>7</v>
      </c>
      <c r="D22" s="8">
        <v>0</v>
      </c>
      <c r="E22" s="48"/>
      <c r="F22" s="4"/>
      <c r="G22" s="4"/>
      <c r="H22" s="4"/>
    </row>
    <row r="23" spans="1:8">
      <c r="A23" s="54">
        <v>15</v>
      </c>
      <c r="B23" s="6" t="s">
        <v>29</v>
      </c>
      <c r="C23" s="3" t="s">
        <v>7</v>
      </c>
      <c r="D23" s="8">
        <v>0</v>
      </c>
      <c r="E23" s="48"/>
      <c r="F23" s="4"/>
      <c r="G23" s="4"/>
      <c r="H23" s="4"/>
    </row>
    <row r="24" spans="1:8">
      <c r="A24" s="55">
        <v>16</v>
      </c>
      <c r="B24" s="32" t="s">
        <v>15</v>
      </c>
      <c r="C24" s="14" t="s">
        <v>7</v>
      </c>
      <c r="D24" s="15">
        <f>D17</f>
        <v>211728.56</v>
      </c>
      <c r="E24" s="48"/>
      <c r="F24" s="4"/>
      <c r="G24" s="4"/>
      <c r="H24" s="4"/>
    </row>
    <row r="25" spans="1:8" ht="31.5">
      <c r="A25" s="54">
        <v>17</v>
      </c>
      <c r="B25" s="31" t="s">
        <v>16</v>
      </c>
      <c r="C25" s="3" t="s">
        <v>7</v>
      </c>
      <c r="D25" s="8"/>
      <c r="E25" s="48"/>
      <c r="F25" s="4"/>
      <c r="G25" s="4"/>
      <c r="H25" s="4"/>
    </row>
    <row r="26" spans="1:8">
      <c r="A26" s="54">
        <v>18</v>
      </c>
      <c r="B26" s="6" t="s">
        <v>21</v>
      </c>
      <c r="C26" s="3" t="s">
        <v>7</v>
      </c>
      <c r="D26" s="8">
        <v>0</v>
      </c>
      <c r="E26" s="48"/>
      <c r="F26" s="4"/>
      <c r="G26" s="4"/>
      <c r="H26" s="4"/>
    </row>
    <row r="27" spans="1:8">
      <c r="A27" s="54">
        <v>19</v>
      </c>
      <c r="B27" s="6" t="s">
        <v>22</v>
      </c>
      <c r="C27" s="3" t="s">
        <v>7</v>
      </c>
      <c r="D27" s="8">
        <v>75437.37</v>
      </c>
      <c r="E27" s="48"/>
      <c r="F27" s="19">
        <f>SUM(C32:C45)+C60</f>
        <v>177016.71900000001</v>
      </c>
      <c r="G27" s="4"/>
      <c r="H27" s="4"/>
    </row>
    <row r="28" spans="1:8">
      <c r="A28" s="56"/>
      <c r="B28" s="49"/>
      <c r="C28" s="50"/>
      <c r="D28" s="47" t="s">
        <v>59</v>
      </c>
      <c r="E28" s="48"/>
      <c r="F28" s="4"/>
      <c r="G28" s="4"/>
      <c r="H28" s="4"/>
    </row>
    <row r="29" spans="1:8">
      <c r="A29" s="90" t="s">
        <v>77</v>
      </c>
      <c r="B29" s="90"/>
      <c r="C29" s="90"/>
      <c r="D29" s="90"/>
      <c r="E29" s="90"/>
      <c r="F29" s="4"/>
      <c r="G29" s="4"/>
      <c r="H29" s="4"/>
    </row>
    <row r="30" spans="1:8" ht="20.25" customHeight="1">
      <c r="A30" s="80" t="s">
        <v>79</v>
      </c>
      <c r="B30" s="80"/>
      <c r="C30" s="80"/>
      <c r="D30" s="80"/>
      <c r="E30" s="81"/>
      <c r="F30" s="4"/>
      <c r="G30" s="4"/>
      <c r="H30" s="4"/>
    </row>
    <row r="31" spans="1:8" ht="47.25">
      <c r="A31" s="57"/>
      <c r="B31" s="21" t="s">
        <v>63</v>
      </c>
      <c r="C31" s="16" t="s">
        <v>80</v>
      </c>
      <c r="D31" s="11" t="s">
        <v>81</v>
      </c>
      <c r="E31" s="69"/>
      <c r="F31" s="4"/>
      <c r="G31" s="4"/>
      <c r="H31" s="4"/>
    </row>
    <row r="32" spans="1:8">
      <c r="A32" s="57">
        <v>1</v>
      </c>
      <c r="B32" s="21" t="s">
        <v>64</v>
      </c>
      <c r="C32" s="16">
        <v>42240.12</v>
      </c>
      <c r="D32" s="17" t="s">
        <v>52</v>
      </c>
      <c r="E32" s="70"/>
      <c r="F32" s="19"/>
      <c r="G32" s="19"/>
      <c r="H32" s="4"/>
    </row>
    <row r="33" spans="1:8">
      <c r="A33" s="57">
        <v>2</v>
      </c>
      <c r="B33" s="21" t="s">
        <v>65</v>
      </c>
      <c r="C33" s="16">
        <v>24900.34</v>
      </c>
      <c r="D33" s="17" t="s">
        <v>89</v>
      </c>
      <c r="E33" s="70"/>
      <c r="F33" s="19"/>
      <c r="G33" s="4"/>
      <c r="H33" s="4"/>
    </row>
    <row r="34" spans="1:8">
      <c r="A34" s="57">
        <v>3</v>
      </c>
      <c r="B34" s="23" t="s">
        <v>66</v>
      </c>
      <c r="C34" s="16">
        <v>9334.44</v>
      </c>
      <c r="D34" s="17" t="s">
        <v>58</v>
      </c>
      <c r="E34" s="70"/>
      <c r="F34" s="19"/>
      <c r="G34" s="4"/>
      <c r="H34" s="4"/>
    </row>
    <row r="35" spans="1:8" ht="47.25">
      <c r="A35" s="57">
        <v>4</v>
      </c>
      <c r="B35" s="23" t="s">
        <v>67</v>
      </c>
      <c r="C35" s="18">
        <v>4783.16</v>
      </c>
      <c r="D35" s="17" t="s">
        <v>52</v>
      </c>
      <c r="E35" s="70"/>
      <c r="F35" s="19"/>
      <c r="G35" s="4"/>
      <c r="H35" s="4"/>
    </row>
    <row r="36" spans="1:8" ht="94.5">
      <c r="A36" s="57">
        <v>5</v>
      </c>
      <c r="B36" s="23" t="s">
        <v>68</v>
      </c>
      <c r="C36" s="18">
        <v>29769.119999999999</v>
      </c>
      <c r="D36" s="17" t="s">
        <v>52</v>
      </c>
      <c r="E36" s="70"/>
      <c r="F36" s="19"/>
      <c r="G36" s="4"/>
      <c r="H36" s="19"/>
    </row>
    <row r="37" spans="1:8" ht="31.5">
      <c r="A37" s="57">
        <v>6</v>
      </c>
      <c r="B37" s="21" t="s">
        <v>69</v>
      </c>
      <c r="C37" s="16">
        <v>4232</v>
      </c>
      <c r="D37" s="11" t="s">
        <v>88</v>
      </c>
      <c r="E37" s="70"/>
      <c r="F37" s="4"/>
      <c r="G37" s="4"/>
      <c r="H37" s="4"/>
    </row>
    <row r="38" spans="1:8" ht="31.5">
      <c r="A38" s="57">
        <v>7</v>
      </c>
      <c r="B38" s="23" t="s">
        <v>83</v>
      </c>
      <c r="C38" s="18">
        <v>4096</v>
      </c>
      <c r="D38" s="17" t="s">
        <v>84</v>
      </c>
      <c r="E38" s="71"/>
      <c r="F38" s="4"/>
      <c r="G38" s="4"/>
      <c r="H38" s="4"/>
    </row>
    <row r="39" spans="1:8" ht="31.5">
      <c r="A39" s="57">
        <v>8</v>
      </c>
      <c r="B39" s="23" t="s">
        <v>86</v>
      </c>
      <c r="C39" s="51">
        <v>3867</v>
      </c>
      <c r="D39" s="17" t="s">
        <v>87</v>
      </c>
      <c r="E39" s="71"/>
      <c r="F39" s="4"/>
      <c r="G39" s="4"/>
      <c r="H39" s="4"/>
    </row>
    <row r="40" spans="1:8" ht="27" customHeight="1">
      <c r="A40" s="57">
        <v>9</v>
      </c>
      <c r="B40" s="36" t="s">
        <v>70</v>
      </c>
      <c r="C40" s="16">
        <v>875.11</v>
      </c>
      <c r="D40" s="11" t="s">
        <v>85</v>
      </c>
      <c r="E40" s="70"/>
      <c r="F40" s="4"/>
      <c r="G40" s="4"/>
      <c r="H40" s="4"/>
    </row>
    <row r="41" spans="1:8" ht="113.25" customHeight="1">
      <c r="A41" s="57">
        <v>10</v>
      </c>
      <c r="B41" s="23" t="s">
        <v>82</v>
      </c>
      <c r="C41" s="18">
        <v>11017</v>
      </c>
      <c r="D41" s="11" t="s">
        <v>52</v>
      </c>
      <c r="E41" s="70"/>
      <c r="F41" s="4"/>
      <c r="G41" s="4"/>
      <c r="H41" s="4"/>
    </row>
    <row r="42" spans="1:8" ht="30.75" customHeight="1">
      <c r="A42" s="57">
        <v>11</v>
      </c>
      <c r="B42" s="23" t="s">
        <v>76</v>
      </c>
      <c r="C42" s="18">
        <f>495*2</f>
        <v>990</v>
      </c>
      <c r="D42" s="17" t="s">
        <v>85</v>
      </c>
      <c r="E42" s="71"/>
      <c r="F42" s="4"/>
      <c r="G42" s="4"/>
      <c r="H42" s="4"/>
    </row>
    <row r="43" spans="1:8" ht="31.5" customHeight="1">
      <c r="A43" s="57">
        <v>12</v>
      </c>
      <c r="B43" s="36" t="s">
        <v>71</v>
      </c>
      <c r="C43" s="18">
        <v>475</v>
      </c>
      <c r="D43" s="17" t="s">
        <v>85</v>
      </c>
      <c r="E43" s="71"/>
      <c r="F43" s="4"/>
      <c r="G43" s="4"/>
      <c r="H43" s="4"/>
    </row>
    <row r="44" spans="1:8" ht="18" customHeight="1">
      <c r="A44" s="57">
        <v>13</v>
      </c>
      <c r="B44" s="23" t="s">
        <v>72</v>
      </c>
      <c r="C44" s="18">
        <v>1885</v>
      </c>
      <c r="D44" s="17" t="s">
        <v>90</v>
      </c>
      <c r="E44" s="71"/>
      <c r="F44" s="4"/>
      <c r="G44" s="4"/>
      <c r="H44" s="4"/>
    </row>
    <row r="45" spans="1:8" ht="24.75" customHeight="1">
      <c r="A45" s="57">
        <v>14</v>
      </c>
      <c r="B45" s="22" t="s">
        <v>91</v>
      </c>
      <c r="C45" s="16">
        <f>0.1*SUM(C32:C44)</f>
        <v>13846.429000000002</v>
      </c>
      <c r="D45" s="11" t="s">
        <v>52</v>
      </c>
      <c r="E45" s="70"/>
      <c r="F45" s="4"/>
      <c r="G45" s="4"/>
      <c r="H45" s="4"/>
    </row>
    <row r="46" spans="1:8" ht="31.5" customHeight="1">
      <c r="A46" s="60"/>
      <c r="B46" s="93" t="s">
        <v>62</v>
      </c>
      <c r="C46" s="93"/>
      <c r="D46" s="93"/>
      <c r="E46" s="93"/>
      <c r="F46" s="4"/>
      <c r="G46" s="4"/>
      <c r="H46" s="4"/>
    </row>
    <row r="47" spans="1:8" ht="31.5" customHeight="1">
      <c r="A47" s="60"/>
      <c r="B47" s="94" t="s">
        <v>94</v>
      </c>
      <c r="C47" s="94"/>
      <c r="D47" s="61">
        <v>-188902.89200000005</v>
      </c>
      <c r="E47" s="43"/>
      <c r="F47" s="4"/>
      <c r="G47" s="4"/>
      <c r="H47" s="4"/>
    </row>
    <row r="48" spans="1:8" ht="31.5" customHeight="1">
      <c r="A48" s="60"/>
      <c r="B48" s="94" t="s">
        <v>95</v>
      </c>
      <c r="C48" s="94"/>
      <c r="D48" s="61">
        <f>D15</f>
        <v>43695.6</v>
      </c>
      <c r="E48" s="43"/>
      <c r="F48" s="4"/>
      <c r="G48" s="4"/>
      <c r="H48" s="4"/>
    </row>
    <row r="49" spans="1:8" ht="31.5" customHeight="1">
      <c r="A49" s="60"/>
      <c r="B49" s="94" t="s">
        <v>96</v>
      </c>
      <c r="C49" s="94"/>
      <c r="D49" s="61">
        <f>D19</f>
        <v>51749.120000000003</v>
      </c>
      <c r="E49" s="43"/>
      <c r="F49" s="4"/>
      <c r="G49" s="4"/>
      <c r="H49" s="4"/>
    </row>
    <row r="50" spans="1:8" ht="18" customHeight="1">
      <c r="A50" s="95" t="s">
        <v>92</v>
      </c>
      <c r="B50" s="95"/>
      <c r="C50" s="95"/>
      <c r="D50" s="95"/>
      <c r="E50" s="96"/>
      <c r="F50" s="4"/>
      <c r="G50" s="4"/>
      <c r="H50" s="4"/>
    </row>
    <row r="51" spans="1:8" ht="64.5" customHeight="1">
      <c r="A51" s="62"/>
      <c r="B51" s="17" t="s">
        <v>63</v>
      </c>
      <c r="C51" s="16" t="s">
        <v>80</v>
      </c>
      <c r="D51" s="11" t="s">
        <v>81</v>
      </c>
      <c r="E51" s="69"/>
      <c r="F51" s="4"/>
      <c r="G51" s="4"/>
      <c r="H51" s="4"/>
    </row>
    <row r="52" spans="1:8" ht="21" customHeight="1">
      <c r="A52" s="62"/>
      <c r="B52" s="23" t="s">
        <v>105</v>
      </c>
      <c r="C52" s="16">
        <f>2248*3</f>
        <v>6744</v>
      </c>
      <c r="D52" s="11" t="s">
        <v>106</v>
      </c>
      <c r="E52" s="69"/>
      <c r="F52" s="4"/>
      <c r="G52" s="4"/>
      <c r="H52" s="4"/>
    </row>
    <row r="53" spans="1:8" ht="21" customHeight="1">
      <c r="A53" s="62"/>
      <c r="B53" s="36" t="s">
        <v>108</v>
      </c>
      <c r="C53" s="18">
        <v>15590</v>
      </c>
      <c r="D53" s="17" t="s">
        <v>109</v>
      </c>
      <c r="E53" s="69"/>
      <c r="F53" s="4"/>
      <c r="G53" s="4"/>
      <c r="H53" s="4"/>
    </row>
    <row r="54" spans="1:8" ht="45" customHeight="1">
      <c r="A54" s="62"/>
      <c r="B54" s="73" t="s">
        <v>107</v>
      </c>
      <c r="C54" s="18">
        <v>19175</v>
      </c>
      <c r="D54" s="11"/>
      <c r="E54" s="69"/>
      <c r="F54" s="4"/>
      <c r="G54" s="4"/>
      <c r="H54" s="4"/>
    </row>
    <row r="55" spans="1:8" ht="41.25" customHeight="1">
      <c r="A55" s="57"/>
      <c r="B55" s="21" t="s">
        <v>104</v>
      </c>
      <c r="C55" s="16">
        <v>4155</v>
      </c>
      <c r="D55" s="11"/>
      <c r="E55" s="43"/>
      <c r="F55" s="4"/>
      <c r="G55" s="4"/>
      <c r="H55" s="4"/>
    </row>
    <row r="56" spans="1:8" ht="16.5" customHeight="1">
      <c r="A56" s="57"/>
      <c r="B56" s="21" t="s">
        <v>102</v>
      </c>
      <c r="C56" s="16">
        <v>6306</v>
      </c>
      <c r="D56" s="11" t="s">
        <v>103</v>
      </c>
      <c r="E56" s="43"/>
      <c r="F56" s="4"/>
      <c r="G56" s="4"/>
      <c r="H56" s="4"/>
    </row>
    <row r="57" spans="1:8" ht="32.25" customHeight="1">
      <c r="A57" s="57"/>
      <c r="B57" s="23" t="s">
        <v>100</v>
      </c>
      <c r="C57" s="18">
        <v>7035</v>
      </c>
      <c r="D57" s="11" t="s">
        <v>101</v>
      </c>
      <c r="E57" s="43"/>
      <c r="F57" s="4"/>
      <c r="G57" s="4"/>
      <c r="H57" s="4"/>
    </row>
    <row r="58" spans="1:8" ht="28.5" customHeight="1">
      <c r="A58" s="57"/>
      <c r="B58" s="23" t="s">
        <v>99</v>
      </c>
      <c r="C58" s="18">
        <v>2465</v>
      </c>
      <c r="D58" s="11"/>
      <c r="E58" s="43"/>
      <c r="F58" s="4"/>
      <c r="G58" s="4"/>
      <c r="H58" s="4"/>
    </row>
    <row r="59" spans="1:8" ht="156.75" customHeight="1">
      <c r="A59" s="57"/>
      <c r="B59" s="23" t="s">
        <v>93</v>
      </c>
      <c r="C59" s="18">
        <v>4745</v>
      </c>
      <c r="D59" s="12" t="s">
        <v>98</v>
      </c>
      <c r="E59" s="43"/>
      <c r="F59" s="4"/>
      <c r="G59" s="4"/>
      <c r="H59" s="4"/>
    </row>
    <row r="60" spans="1:8" ht="32.25" customHeight="1">
      <c r="A60" s="57"/>
      <c r="B60" s="67" t="s">
        <v>110</v>
      </c>
      <c r="C60" s="68">
        <f>SUM(C55:C59)</f>
        <v>24706</v>
      </c>
      <c r="D60" s="20"/>
      <c r="E60" s="72"/>
      <c r="F60" s="4"/>
      <c r="G60" s="4"/>
      <c r="H60" s="4"/>
    </row>
    <row r="61" spans="1:8" ht="32.25" customHeight="1">
      <c r="A61" s="63"/>
      <c r="B61" s="91" t="s">
        <v>111</v>
      </c>
      <c r="C61" s="91"/>
      <c r="D61" s="64">
        <f>D49-C60</f>
        <v>27043.120000000003</v>
      </c>
      <c r="E61" s="66"/>
      <c r="F61" s="4"/>
      <c r="G61" s="4"/>
      <c r="H61" s="4"/>
    </row>
    <row r="62" spans="1:8" ht="34.5" customHeight="1">
      <c r="A62" s="63"/>
      <c r="B62" s="92" t="s">
        <v>112</v>
      </c>
      <c r="C62" s="92"/>
      <c r="D62" s="65">
        <f>D47+D61</f>
        <v>-161859.77200000006</v>
      </c>
      <c r="E62" s="66"/>
      <c r="F62" s="4"/>
      <c r="G62" s="4"/>
      <c r="H62" s="4"/>
    </row>
    <row r="63" spans="1:8" ht="34.5" customHeight="1">
      <c r="A63" s="89" t="s">
        <v>78</v>
      </c>
      <c r="B63" s="89"/>
      <c r="C63" s="89"/>
      <c r="D63" s="89"/>
      <c r="E63" s="89"/>
      <c r="F63" s="4"/>
      <c r="G63" s="4"/>
      <c r="H63" s="4"/>
    </row>
    <row r="64" spans="1:8" ht="28.5" customHeight="1">
      <c r="A64" s="82" t="s">
        <v>33</v>
      </c>
      <c r="B64" s="82"/>
      <c r="C64" s="82"/>
      <c r="D64" s="82"/>
      <c r="E64" s="82"/>
    </row>
    <row r="65" spans="1:8">
      <c r="A65" s="58"/>
      <c r="B65" s="33" t="s">
        <v>34</v>
      </c>
      <c r="C65" s="33"/>
      <c r="D65" s="7" t="s">
        <v>6</v>
      </c>
      <c r="E65" s="16">
        <v>0</v>
      </c>
    </row>
    <row r="66" spans="1:8">
      <c r="A66" s="58"/>
      <c r="B66" s="33" t="s">
        <v>35</v>
      </c>
      <c r="C66" s="33"/>
      <c r="D66" s="7" t="s">
        <v>6</v>
      </c>
      <c r="E66" s="16">
        <v>0</v>
      </c>
    </row>
    <row r="67" spans="1:8" ht="31.5">
      <c r="A67" s="58"/>
      <c r="B67" s="33" t="s">
        <v>36</v>
      </c>
      <c r="C67" s="33"/>
      <c r="D67" s="7" t="s">
        <v>6</v>
      </c>
      <c r="E67" s="16">
        <v>0</v>
      </c>
    </row>
    <row r="68" spans="1:8">
      <c r="A68" s="58"/>
      <c r="B68" s="33" t="s">
        <v>37</v>
      </c>
      <c r="C68" s="33"/>
      <c r="D68" s="7" t="s">
        <v>7</v>
      </c>
      <c r="E68" s="16">
        <v>0</v>
      </c>
    </row>
    <row r="69" spans="1:8" ht="35.25" customHeight="1">
      <c r="A69" s="82" t="s">
        <v>17</v>
      </c>
      <c r="B69" s="82"/>
      <c r="C69" s="82"/>
      <c r="D69" s="82"/>
      <c r="E69" s="82"/>
    </row>
    <row r="70" spans="1:8" ht="31.5">
      <c r="A70" s="58"/>
      <c r="B70" s="34" t="s">
        <v>18</v>
      </c>
      <c r="C70" s="34"/>
      <c r="D70" s="7" t="s">
        <v>7</v>
      </c>
      <c r="E70" s="16"/>
    </row>
    <row r="71" spans="1:8">
      <c r="A71" s="58"/>
      <c r="B71" s="33" t="s">
        <v>23</v>
      </c>
      <c r="C71" s="33"/>
      <c r="D71" s="7" t="s">
        <v>7</v>
      </c>
      <c r="E71" s="16">
        <v>0</v>
      </c>
    </row>
    <row r="72" spans="1:8">
      <c r="A72" s="58"/>
      <c r="B72" s="33" t="s">
        <v>24</v>
      </c>
      <c r="C72" s="33"/>
      <c r="D72" s="7" t="s">
        <v>7</v>
      </c>
      <c r="E72" s="16">
        <v>91223.73</v>
      </c>
    </row>
    <row r="73" spans="1:8" ht="31.5">
      <c r="A73" s="58"/>
      <c r="B73" s="34" t="s">
        <v>19</v>
      </c>
      <c r="C73" s="34"/>
      <c r="D73" s="7" t="s">
        <v>7</v>
      </c>
      <c r="E73" s="16"/>
    </row>
    <row r="74" spans="1:8">
      <c r="A74" s="58"/>
      <c r="B74" s="33" t="s">
        <v>23</v>
      </c>
      <c r="C74" s="33"/>
      <c r="D74" s="7" t="s">
        <v>7</v>
      </c>
      <c r="E74" s="16">
        <v>0</v>
      </c>
    </row>
    <row r="75" spans="1:8">
      <c r="A75" s="58"/>
      <c r="B75" s="33" t="s">
        <v>24</v>
      </c>
      <c r="C75" s="33"/>
      <c r="D75" s="7" t="s">
        <v>7</v>
      </c>
      <c r="E75" s="16">
        <v>126681.02</v>
      </c>
    </row>
    <row r="76" spans="1:8" ht="48" customHeight="1">
      <c r="A76" s="82" t="s">
        <v>38</v>
      </c>
      <c r="B76" s="82"/>
      <c r="C76" s="82"/>
      <c r="D76" s="82"/>
      <c r="E76" s="82"/>
    </row>
    <row r="77" spans="1:8" ht="47.25">
      <c r="A77" s="83"/>
      <c r="B77" s="34" t="s">
        <v>9</v>
      </c>
      <c r="C77" s="34"/>
      <c r="D77" s="7" t="s">
        <v>5</v>
      </c>
      <c r="E77" s="16" t="s">
        <v>57</v>
      </c>
      <c r="F77" s="5" t="s">
        <v>53</v>
      </c>
      <c r="G77" s="5" t="s">
        <v>54</v>
      </c>
      <c r="H77" s="5" t="s">
        <v>55</v>
      </c>
    </row>
    <row r="78" spans="1:8">
      <c r="A78" s="84"/>
      <c r="B78" s="34" t="s">
        <v>8</v>
      </c>
      <c r="C78" s="34"/>
      <c r="D78" s="7" t="s">
        <v>5</v>
      </c>
      <c r="E78" s="16" t="s">
        <v>51</v>
      </c>
      <c r="F78" s="5" t="s">
        <v>51</v>
      </c>
      <c r="G78" s="5" t="s">
        <v>51</v>
      </c>
      <c r="H78" s="5" t="s">
        <v>56</v>
      </c>
    </row>
    <row r="79" spans="1:8">
      <c r="A79" s="84"/>
      <c r="B79" s="34" t="s">
        <v>20</v>
      </c>
      <c r="C79" s="34"/>
      <c r="D79" s="7" t="s">
        <v>10</v>
      </c>
      <c r="E79" s="16">
        <v>2434.8883999999998</v>
      </c>
      <c r="F79" s="5">
        <v>1549.6</v>
      </c>
      <c r="G79" s="5">
        <v>885.28840000000002</v>
      </c>
      <c r="H79" s="5">
        <v>253.57560000000001</v>
      </c>
    </row>
    <row r="80" spans="1:8">
      <c r="A80" s="84"/>
      <c r="B80" s="34" t="s">
        <v>39</v>
      </c>
      <c r="C80" s="34"/>
      <c r="D80" s="7" t="s">
        <v>7</v>
      </c>
      <c r="E80" s="16">
        <f>17683.08+9768.32</f>
        <v>27451.4</v>
      </c>
      <c r="F80" s="9">
        <v>16511.28</v>
      </c>
      <c r="G80" s="9">
        <v>64194.37</v>
      </c>
      <c r="H80" s="9">
        <v>265574.2</v>
      </c>
    </row>
    <row r="81" spans="1:8">
      <c r="A81" s="84"/>
      <c r="B81" s="33" t="s">
        <v>40</v>
      </c>
      <c r="C81" s="33"/>
      <c r="D81" s="7" t="s">
        <v>7</v>
      </c>
      <c r="E81" s="26">
        <f>15232.04+8150.66</f>
        <v>23382.7</v>
      </c>
      <c r="F81" s="10">
        <v>14299.52</v>
      </c>
      <c r="G81" s="10">
        <v>52529.58</v>
      </c>
      <c r="H81" s="10">
        <v>225398.61</v>
      </c>
    </row>
    <row r="82" spans="1:8">
      <c r="A82" s="84"/>
      <c r="B82" s="33" t="s">
        <v>41</v>
      </c>
      <c r="C82" s="33"/>
      <c r="D82" s="7" t="s">
        <v>7</v>
      </c>
      <c r="E82" s="26">
        <f>E80-E81</f>
        <v>4068.7000000000007</v>
      </c>
      <c r="F82" s="10">
        <f>F80-F81</f>
        <v>2211.7599999999984</v>
      </c>
      <c r="G82" s="10">
        <f t="shared" ref="G82:H82" si="0">G80-G81</f>
        <v>11664.79</v>
      </c>
      <c r="H82" s="10">
        <f t="shared" si="0"/>
        <v>40175.590000000026</v>
      </c>
    </row>
    <row r="83" spans="1:8" ht="31.5">
      <c r="A83" s="84"/>
      <c r="B83" s="33" t="s">
        <v>44</v>
      </c>
      <c r="C83" s="44"/>
      <c r="D83" s="86" t="s">
        <v>75</v>
      </c>
      <c r="E83" s="87"/>
      <c r="F83" s="87"/>
      <c r="G83" s="87"/>
      <c r="H83" s="88"/>
    </row>
    <row r="84" spans="1:8" ht="31.5">
      <c r="A84" s="84"/>
      <c r="B84" s="33" t="s">
        <v>43</v>
      </c>
      <c r="C84" s="44"/>
      <c r="D84" s="86" t="s">
        <v>75</v>
      </c>
      <c r="E84" s="87"/>
      <c r="F84" s="87"/>
      <c r="G84" s="87"/>
      <c r="H84" s="88"/>
    </row>
    <row r="85" spans="1:8" ht="31.5">
      <c r="A85" s="84"/>
      <c r="B85" s="33" t="s">
        <v>42</v>
      </c>
      <c r="C85" s="44"/>
      <c r="D85" s="86" t="s">
        <v>75</v>
      </c>
      <c r="E85" s="87"/>
      <c r="F85" s="87"/>
      <c r="G85" s="87"/>
      <c r="H85" s="88"/>
    </row>
    <row r="86" spans="1:8" ht="47.25">
      <c r="A86" s="85"/>
      <c r="B86" s="34" t="s">
        <v>45</v>
      </c>
      <c r="C86" s="34"/>
      <c r="D86" s="7" t="s">
        <v>7</v>
      </c>
      <c r="E86" s="16">
        <v>0</v>
      </c>
      <c r="F86" s="5">
        <v>0</v>
      </c>
      <c r="G86" s="5">
        <v>0</v>
      </c>
      <c r="H86" s="5">
        <v>0</v>
      </c>
    </row>
    <row r="87" spans="1:8" ht="34.5" customHeight="1">
      <c r="A87" s="77" t="s">
        <v>46</v>
      </c>
      <c r="B87" s="78"/>
      <c r="C87" s="78"/>
      <c r="D87" s="78"/>
      <c r="E87" s="79"/>
    </row>
    <row r="88" spans="1:8">
      <c r="A88" s="58"/>
      <c r="B88" s="33" t="s">
        <v>34</v>
      </c>
      <c r="C88" s="33"/>
      <c r="D88" s="7" t="s">
        <v>6</v>
      </c>
      <c r="E88" s="26">
        <v>0</v>
      </c>
    </row>
    <row r="89" spans="1:8">
      <c r="A89" s="58"/>
      <c r="B89" s="33" t="s">
        <v>35</v>
      </c>
      <c r="C89" s="33"/>
      <c r="D89" s="7" t="s">
        <v>6</v>
      </c>
      <c r="E89" s="16">
        <v>0</v>
      </c>
    </row>
    <row r="90" spans="1:8" ht="31.5">
      <c r="A90" s="58"/>
      <c r="B90" s="33" t="s">
        <v>36</v>
      </c>
      <c r="C90" s="33"/>
      <c r="D90" s="7" t="s">
        <v>6</v>
      </c>
      <c r="E90" s="27">
        <v>0</v>
      </c>
    </row>
    <row r="91" spans="1:8">
      <c r="A91" s="58"/>
      <c r="B91" s="33" t="s">
        <v>37</v>
      </c>
      <c r="C91" s="33"/>
      <c r="D91" s="7" t="s">
        <v>7</v>
      </c>
      <c r="E91" s="16">
        <v>0</v>
      </c>
    </row>
    <row r="92" spans="1:8" ht="34.5" customHeight="1">
      <c r="A92" s="77" t="s">
        <v>47</v>
      </c>
      <c r="B92" s="78"/>
      <c r="C92" s="78"/>
      <c r="D92" s="78"/>
      <c r="E92" s="79"/>
    </row>
    <row r="93" spans="1:8" ht="31.5">
      <c r="A93" s="58"/>
      <c r="B93" s="33" t="s">
        <v>48</v>
      </c>
      <c r="C93" s="33"/>
      <c r="D93" s="7" t="s">
        <v>6</v>
      </c>
      <c r="E93" s="16">
        <v>0</v>
      </c>
    </row>
    <row r="94" spans="1:8">
      <c r="A94" s="58"/>
      <c r="B94" s="33" t="s">
        <v>49</v>
      </c>
      <c r="C94" s="33"/>
      <c r="D94" s="7" t="s">
        <v>6</v>
      </c>
      <c r="E94" s="16">
        <v>0</v>
      </c>
    </row>
    <row r="95" spans="1:8" ht="31.5">
      <c r="A95" s="58"/>
      <c r="B95" s="33" t="s">
        <v>50</v>
      </c>
      <c r="C95" s="33"/>
      <c r="D95" s="7" t="s">
        <v>7</v>
      </c>
      <c r="E95" s="27">
        <v>0</v>
      </c>
    </row>
    <row r="96" spans="1:8">
      <c r="A96" s="52"/>
      <c r="B96" s="35"/>
      <c r="C96" s="35"/>
    </row>
    <row r="97" spans="1:5">
      <c r="A97" s="52"/>
      <c r="B97" s="35" t="s">
        <v>73</v>
      </c>
      <c r="C97" s="35"/>
      <c r="E97" s="24" t="s">
        <v>74</v>
      </c>
    </row>
  </sheetData>
  <mergeCells count="21">
    <mergeCell ref="B46:E46"/>
    <mergeCell ref="B47:C47"/>
    <mergeCell ref="B48:C48"/>
    <mergeCell ref="B49:C49"/>
    <mergeCell ref="A50:E50"/>
    <mergeCell ref="D1:E4"/>
    <mergeCell ref="A5:E5"/>
    <mergeCell ref="A87:E87"/>
    <mergeCell ref="A92:E92"/>
    <mergeCell ref="A30:E30"/>
    <mergeCell ref="A64:E64"/>
    <mergeCell ref="A69:E69"/>
    <mergeCell ref="A76:E76"/>
    <mergeCell ref="A77:A86"/>
    <mergeCell ref="D83:H83"/>
    <mergeCell ref="D84:H84"/>
    <mergeCell ref="D85:H85"/>
    <mergeCell ref="A63:E63"/>
    <mergeCell ref="A29:E29"/>
    <mergeCell ref="B61:C61"/>
    <mergeCell ref="B62:C62"/>
  </mergeCells>
  <pageMargins left="0.70866141732283472" right="0.70866141732283472" top="0.31496062992125984" bottom="0.31496062992125984"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2022-03-31T06:16:04Z</dcterms:modified>
</cp:coreProperties>
</file>