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20490" windowHeight="7155"/>
  </bookViews>
  <sheets>
    <sheet name="2.8" sheetId="12" r:id="rId1"/>
  </sheets>
  <calcPr calcId="125725" refMode="R1C1"/>
</workbook>
</file>

<file path=xl/calcChain.xml><?xml version="1.0" encoding="utf-8"?>
<calcChain xmlns="http://schemas.openxmlformats.org/spreadsheetml/2006/main">
  <c r="C39" i="12"/>
  <c r="C66" l="1"/>
  <c r="C46" l="1"/>
  <c r="C45"/>
  <c r="C62" l="1"/>
  <c r="C61" l="1"/>
  <c r="C67" s="1"/>
  <c r="C43" l="1"/>
  <c r="D53" l="1"/>
  <c r="D68" l="1"/>
  <c r="D69" s="1"/>
  <c r="C48" l="1"/>
  <c r="D19" l="1"/>
  <c r="D18" s="1"/>
  <c r="D52"/>
  <c r="D26" l="1"/>
  <c r="D15"/>
  <c r="G88" l="1"/>
  <c r="G87"/>
  <c r="H89" l="1"/>
  <c r="G89"/>
  <c r="F89"/>
  <c r="E89"/>
</calcChain>
</file>

<file path=xl/sharedStrings.xml><?xml version="1.0" encoding="utf-8"?>
<sst xmlns="http://schemas.openxmlformats.org/spreadsheetml/2006/main" count="191" uniqueCount="123">
  <si>
    <t>№ п/п</t>
  </si>
  <si>
    <t>Наименование параметра</t>
  </si>
  <si>
    <t>Ед. изм.</t>
  </si>
  <si>
    <t>Значение</t>
  </si>
  <si>
    <t>Дата заполнения/внесения изменений</t>
  </si>
  <si>
    <t>-</t>
  </si>
  <si>
    <t>ед.</t>
  </si>
  <si>
    <r>
      <t xml:space="preserve">1.       </t>
    </r>
    <r>
      <rPr>
        <b/>
        <sz val="12"/>
        <color rgb="FF000000"/>
        <rFont val="Times New Roman"/>
        <family val="1"/>
        <charset val="204"/>
      </rPr>
      <t> </t>
    </r>
  </si>
  <si>
    <r>
      <t xml:space="preserve">2.       </t>
    </r>
    <r>
      <rPr>
        <b/>
        <sz val="12"/>
        <color rgb="FF000000"/>
        <rFont val="Times New Roman"/>
        <family val="1"/>
        <charset val="204"/>
      </rPr>
      <t> </t>
    </r>
  </si>
  <si>
    <r>
      <t xml:space="preserve">3.       </t>
    </r>
    <r>
      <rPr>
        <b/>
        <sz val="12"/>
        <color rgb="FF000000"/>
        <rFont val="Times New Roman"/>
        <family val="1"/>
        <charset val="204"/>
      </rPr>
      <t> </t>
    </r>
  </si>
  <si>
    <t>руб.</t>
  </si>
  <si>
    <t>Единица измерения</t>
  </si>
  <si>
    <t>Вид коммунальной услуги</t>
  </si>
  <si>
    <t>нат.показ.</t>
  </si>
  <si>
    <t>Дата начала отчетного периода</t>
  </si>
  <si>
    <t>Дата конца отчетного периода</t>
  </si>
  <si>
    <t>Переходящие остатки денежных средств (на начало периода):</t>
  </si>
  <si>
    <t xml:space="preserve">Получено денежных средств, в т. ч: </t>
  </si>
  <si>
    <t>Всего денежных средств с учетом остатков</t>
  </si>
  <si>
    <t>Переходящие остатки денежных средств (на конец периода):</t>
  </si>
  <si>
    <t>Общая информация по предоставленным коммунальным услугам</t>
  </si>
  <si>
    <t>Переходящие остатки денежных средств (на конец периода), в том числе:</t>
  </si>
  <si>
    <t xml:space="preserve">Общий объем потребления </t>
  </si>
  <si>
    <t>-         переплата потребителями</t>
  </si>
  <si>
    <t>-         задолженность потребителей</t>
  </si>
  <si>
    <t xml:space="preserve">     - переплата потребителями</t>
  </si>
  <si>
    <t xml:space="preserve">     - задолженность потребителей</t>
  </si>
  <si>
    <t xml:space="preserve">     -  за содержание дома</t>
  </si>
  <si>
    <t xml:space="preserve">     -   за текущий  ремонт</t>
  </si>
  <si>
    <t xml:space="preserve">     -  субсидий</t>
  </si>
  <si>
    <t xml:space="preserve">     - денежных средств от использования общего имущества</t>
  </si>
  <si>
    <t xml:space="preserve">     - прочие поступления</t>
  </si>
  <si>
    <t>Начислено  за работы (услуги) по содержанию и текущему ремонту, в том числе:</t>
  </si>
  <si>
    <t xml:space="preserve">     - денежных средств от потребителей</t>
  </si>
  <si>
    <t xml:space="preserve">     - целевых взносов от потребителей</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</si>
  <si>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</si>
  <si>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</si>
  <si>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</si>
  <si>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</si>
  <si>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Начислено потребителям</t>
  </si>
  <si>
    <t>Оплачено потребителями</t>
  </si>
  <si>
    <t xml:space="preserve">Задолженность потребителей </t>
  </si>
  <si>
    <t>Задолженность перед поставщиком (поставщиками) коммунального ресурса</t>
  </si>
  <si>
    <t>Оплачено поставщику (поставщиками) коммунального ресурса</t>
  </si>
  <si>
    <t>Начислено поставщиком (поставщиками) коммунального ресурса</t>
  </si>
  <si>
    <t>Сумма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</si>
  <si>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</si>
  <si>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Информация о ведении претензионно-исковой работы в отношении потребителей должников</t>
  </si>
  <si>
    <t>Направлено претензий потребителям должникам</t>
  </si>
  <si>
    <t>Направлено исковых заявлений</t>
  </si>
  <si>
    <t>Получено денежных средств по результатам  претензионно-исковой работы</t>
  </si>
  <si>
    <t>м3</t>
  </si>
  <si>
    <t>Ежедневно</t>
  </si>
  <si>
    <t>Холодное водоснабжение</t>
  </si>
  <si>
    <t>Горячее водоснабжение</t>
  </si>
  <si>
    <t>Отопление</t>
  </si>
  <si>
    <t>Гкал</t>
  </si>
  <si>
    <t>Водоотведение</t>
  </si>
  <si>
    <t>По графику</t>
  </si>
  <si>
    <t>Круглосуточно</t>
  </si>
  <si>
    <t xml:space="preserve"> </t>
  </si>
  <si>
    <t>Утверждаю                                                  генеральный директор                                              ООО "УК "Прибайкальская"                                   Н. Н. Орленко</t>
  </si>
  <si>
    <t>Наименование работ и услуг</t>
  </si>
  <si>
    <t>Содержание придомовой территорории</t>
  </si>
  <si>
    <t>Уборка лестничных клеток</t>
  </si>
  <si>
    <t>Аварийно-диспетчерская служба</t>
  </si>
  <si>
    <t>Обеспечение работоспособности внутридомовых систем электроснабжения и электрооборудования</t>
  </si>
  <si>
    <t>Обеспечение работоспособности внутридомовых систем (обход с выполнением мелких ремонтных работ специалистов по обслуживанию систем отопления, водоснабжения , водоотведения и конструктивных элементов МКД)</t>
  </si>
  <si>
    <t xml:space="preserve">Скашивание травы 2 раза </t>
  </si>
  <si>
    <t>Гл. инженер ООО "УК "Прибайкальская"</t>
  </si>
  <si>
    <t>Белкин И. О.</t>
  </si>
  <si>
    <t>Учёт оплат поставщикам коммунальных ресурсов в разрезе многоквартирных домов и коммунальных услуг не ведётся</t>
  </si>
  <si>
    <t>Очистка снега с подъездных козырьков</t>
  </si>
  <si>
    <t>Уборка балконных  (с 9 этажа) козырьков над аркой</t>
  </si>
  <si>
    <t>Генеральная уборка подъезда (апрель, сентябрь)</t>
  </si>
  <si>
    <t>Содержание</t>
  </si>
  <si>
    <t>Текущий ремонт</t>
  </si>
  <si>
    <t>Ремонт межпанельных швов</t>
  </si>
  <si>
    <t>Годовая фактическая стоимость работ /услуг, руб.</t>
  </si>
  <si>
    <t>Периодичность выполнения работ</t>
  </si>
  <si>
    <t>Выполняемые работы и услуги по содержанию общего имущества</t>
  </si>
  <si>
    <t>Прочие расходы (канцтовары, наклейки и логотипы, расходы на содержание информационных систем, обеспечивающих сбор, обработку и хранение данных о платежах, выставление платежных документов, снятие показаний приборов учета, истребование задолженности по оплате)</t>
  </si>
  <si>
    <t>Услуги по управлению многоквартирным домом</t>
  </si>
  <si>
    <t>Дезинсекция подвальных помещений и моропровода</t>
  </si>
  <si>
    <t>Дезинфекция мест общего пользования для профилатики короновируса</t>
  </si>
  <si>
    <t>ежеквартально и по необходимости</t>
  </si>
  <si>
    <t>1 раз в три дня</t>
  </si>
  <si>
    <t>2 раза в год</t>
  </si>
  <si>
    <t>по необходимости</t>
  </si>
  <si>
    <t>Промывка системы отопления</t>
  </si>
  <si>
    <t>после окончания отопительного периода</t>
  </si>
  <si>
    <t>Выполняемые работы по текущему ремонту общего имущества</t>
  </si>
  <si>
    <t xml:space="preserve"> фактическая стоимость работ /услуг, руб.</t>
  </si>
  <si>
    <t>Периодичность, объем выполнения работ</t>
  </si>
  <si>
    <t>Перерасход (-) или экономия (+) средств по статье текущий ремонт за 2020 г, руб.</t>
  </si>
  <si>
    <t>Гл. инженер ООО "УК "Прибайкальская"                                                 Белкин И. О.</t>
  </si>
  <si>
    <t>Начислено по статье текущий ремонт за 2021 г. руб.</t>
  </si>
  <si>
    <t>Оплачено по статье текущий ремонт за 2021 г, руб.</t>
  </si>
  <si>
    <t>Форма 2.8. Отчет об исполнении ООО "УК "Прибайкальская" договора управления смет доходов и расходов МКД м-на Университетский, 64 за период с 01.12.2021 г. по 31.12.2021 г.</t>
  </si>
  <si>
    <t>Сумма расходов по статье текущий ремонт за 2021г</t>
  </si>
  <si>
    <t>Перерасход (-) или экономия (+) средств по статье текущий ремонт за 2021 г, руб.</t>
  </si>
  <si>
    <t>Остаток средств (- перерасход, + экономия), по статье текущий ремонт с учетом  2020 г. руб.</t>
  </si>
  <si>
    <t>Замена светодиодного светильника 1 подъезд 1 этаж</t>
  </si>
  <si>
    <t>1 шт</t>
  </si>
  <si>
    <t>Ремонт тепловоо пункта (элеватора) 2 и 3 подъезда</t>
  </si>
  <si>
    <t>замена крана шарового диам.80 (4 шт.), замена предохранительносбросного клапана (1 шт.), замена крана шарового диам.50 (1 шт.), термометр (2 шт.), манометр (3 шт.), замена крана шарового диам.50 (1 шт.), теплоизоляция трубопроводов системы теплоснабжения (5,5 м), окраска трубопроводов (5,5 м.) со сварочными работами</t>
  </si>
  <si>
    <t>21225</t>
  </si>
  <si>
    <t>замена крана шарового диам.32 (1 шт.), замена крана шарового диам.80 (3 шт.), замена крана шарового диам.50 (1 шт.), термометр (4 шт.), манометр (5 шт.), врезки под термометры (2 шт.), теплоизоляция трубопроводов системы теплоснабжения (4,5 м), окраска трубопроводов (4,5 м.) со сварочными работами</t>
  </si>
  <si>
    <t>Ремонт тепловоо пункта (элеватора) 65 3 подъезд и 64 1 подъезд</t>
  </si>
  <si>
    <t xml:space="preserve">Востановление линиии электроснабжния </t>
  </si>
  <si>
    <t>МКД Университетский, 64 под 1 кв 27-28</t>
  </si>
  <si>
    <t>Восстановление бордюрного камня, металлического забора 3 подъезда</t>
  </si>
  <si>
    <t>Монтаж (замена) вторых подъездых дверей</t>
  </si>
  <si>
    <t>3 шт.</t>
  </si>
  <si>
    <t xml:space="preserve">Изготовление и установка лавочек,                  установка урны возле подьездов </t>
  </si>
  <si>
    <t>3 урны, 2 лавочки</t>
  </si>
  <si>
    <t>Замена в элеваторном узле обратного клапана диам 50 со сварочными работами мкр. Университетский, 64,2 и 3</t>
  </si>
  <si>
    <t xml:space="preserve">Замена почтовых ящиков на новые 64/1 </t>
  </si>
  <si>
    <t>36 шт</t>
  </si>
  <si>
    <t xml:space="preserve">кв.38-17п.м.                     кв.95-10п.м.                     кв.71-48п.м                       кв.86-89-83п.м                 кв.72-42п.м                             </t>
  </si>
  <si>
    <t>Замена окон в подъзде 64-3</t>
  </si>
  <si>
    <t>2шт</t>
  </si>
  <si>
    <t>Содержание лифтового оборудования и ежегодное техническое освидетельствование</t>
  </si>
</sst>
</file>

<file path=xl/styles.xml><?xml version="1.0" encoding="utf-8"?>
<styleSheet xmlns="http://schemas.openxmlformats.org/spreadsheetml/2006/main">
  <numFmts count="1">
    <numFmt numFmtId="164" formatCode="\О\б\щ\и\й"/>
  </numFmts>
  <fonts count="16">
    <font>
      <sz val="11"/>
      <color theme="1"/>
      <name val="Calibri"/>
      <family val="2"/>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0"/>
      <name val="Times New Roman"/>
      <family val="1"/>
      <charset val="204"/>
    </font>
    <font>
      <sz val="14"/>
      <color theme="1"/>
      <name val="Times New Roman"/>
      <family val="1"/>
      <charset val="204"/>
    </font>
    <font>
      <b/>
      <sz val="15"/>
      <color theme="1"/>
      <name val="Times New Roman"/>
      <family val="1"/>
      <charset val="204"/>
    </font>
    <font>
      <b/>
      <i/>
      <u/>
      <sz val="12"/>
      <color theme="1"/>
      <name val="Times New Roman"/>
      <family val="1"/>
      <charset val="204"/>
    </font>
    <font>
      <b/>
      <i/>
      <u/>
      <sz val="12"/>
      <name val="Times New Roman"/>
      <family val="1"/>
      <charset val="204"/>
    </font>
    <font>
      <sz val="13"/>
      <color theme="1"/>
      <name val="Times New Roman"/>
      <family val="1"/>
      <charset val="204"/>
    </font>
    <font>
      <b/>
      <u/>
      <sz val="12"/>
      <name val="Times New Roman"/>
      <family val="1"/>
      <charset val="204"/>
    </font>
    <font>
      <b/>
      <u/>
      <sz val="12"/>
      <color theme="1"/>
      <name val="Times New Roman"/>
      <family val="1"/>
      <charset val="204"/>
    </font>
    <font>
      <b/>
      <sz val="12"/>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08">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center" vertical="top" wrapText="1"/>
    </xf>
    <xf numFmtId="49" fontId="4" fillId="0" borderId="1" xfId="0" applyNumberFormat="1" applyFont="1" applyBorder="1" applyAlignment="1">
      <alignment horizontal="left" vertical="top" wrapText="1"/>
    </xf>
    <xf numFmtId="49" fontId="1" fillId="0" borderId="0" xfId="0" applyNumberFormat="1" applyFont="1"/>
    <xf numFmtId="49" fontId="3" fillId="0" borderId="1" xfId="0" applyNumberFormat="1" applyFont="1" applyBorder="1" applyAlignment="1">
      <alignment horizontal="center" vertical="center" wrapText="1"/>
    </xf>
    <xf numFmtId="49" fontId="2" fillId="0" borderId="1" xfId="0" applyNumberFormat="1" applyFont="1" applyBorder="1" applyAlignment="1">
      <alignment vertical="top" wrapText="1"/>
    </xf>
    <xf numFmtId="49" fontId="1" fillId="0" borderId="1" xfId="0" applyNumberFormat="1" applyFont="1" applyBorder="1" applyAlignment="1">
      <alignment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1"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0" fontId="7" fillId="0" borderId="0" xfId="0" applyFont="1" applyBorder="1" applyAlignment="1">
      <alignment wrapText="1"/>
    </xf>
    <xf numFmtId="0" fontId="7" fillId="0" borderId="0" xfId="0" applyFont="1" applyBorder="1" applyAlignment="1"/>
    <xf numFmtId="2" fontId="4" fillId="2" borderId="1" xfId="0" applyNumberFormat="1"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2" fontId="1" fillId="0" borderId="0"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2" fontId="5" fillId="0" borderId="0"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164" fontId="5" fillId="4" borderId="1" xfId="0" applyNumberFormat="1" applyFont="1" applyFill="1" applyBorder="1" applyAlignment="1">
      <alignment horizontal="left" vertical="center" wrapText="1"/>
    </xf>
    <xf numFmtId="164" fontId="5" fillId="3" borderId="6" xfId="0" applyNumberFormat="1" applyFont="1" applyFill="1" applyBorder="1" applyAlignment="1">
      <alignment horizontal="left" vertical="center" wrapText="1"/>
    </xf>
    <xf numFmtId="49" fontId="4"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2" fontId="1" fillId="0" borderId="0" xfId="0" applyNumberFormat="1" applyFont="1" applyAlignment="1">
      <alignment vertical="top"/>
    </xf>
    <xf numFmtId="0" fontId="7" fillId="0" borderId="0" xfId="0" applyFont="1" applyAlignment="1">
      <alignment horizontal="left" vertical="top" wrapText="1"/>
    </xf>
    <xf numFmtId="0" fontId="7" fillId="0" borderId="0" xfId="0" applyFont="1" applyAlignment="1">
      <alignment vertical="top" wrapText="1"/>
    </xf>
    <xf numFmtId="0" fontId="8" fillId="0" borderId="0" xfId="0" applyFont="1" applyAlignment="1">
      <alignment vertical="center" wrapText="1"/>
    </xf>
    <xf numFmtId="0" fontId="3" fillId="0" borderId="0" xfId="0" applyFont="1" applyBorder="1" applyAlignment="1">
      <alignment horizontal="center" vertical="center" wrapText="1"/>
    </xf>
    <xf numFmtId="14" fontId="1" fillId="0" borderId="0" xfId="0" applyNumberFormat="1" applyFont="1" applyBorder="1" applyAlignment="1">
      <alignment horizontal="center" vertical="top" wrapText="1"/>
    </xf>
    <xf numFmtId="4" fontId="4" fillId="0" borderId="0" xfId="0" applyNumberFormat="1" applyFont="1" applyBorder="1" applyAlignment="1">
      <alignment horizontal="center" vertical="top" wrapText="1"/>
    </xf>
    <xf numFmtId="0" fontId="4" fillId="0" borderId="0" xfId="0" applyFont="1" applyBorder="1" applyAlignment="1">
      <alignment horizontal="center" vertical="top" wrapText="1"/>
    </xf>
    <xf numFmtId="2" fontId="4" fillId="0" borderId="0" xfId="0" applyNumberFormat="1" applyFont="1" applyBorder="1" applyAlignment="1">
      <alignment horizontal="center" vertical="top" wrapText="1"/>
    </xf>
    <xf numFmtId="2" fontId="4" fillId="0" borderId="0" xfId="0" applyNumberFormat="1" applyFont="1" applyFill="1" applyBorder="1" applyAlignment="1">
      <alignment horizontal="center" vertical="top" wrapText="1"/>
    </xf>
    <xf numFmtId="0" fontId="4" fillId="0" borderId="0" xfId="0" applyFont="1" applyFill="1" applyBorder="1" applyAlignment="1">
      <alignment horizontal="center" vertical="top" wrapText="1"/>
    </xf>
    <xf numFmtId="0" fontId="1" fillId="0" borderId="0" xfId="0" applyNumberFormat="1" applyFont="1"/>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left" vertical="top" wrapText="1"/>
    </xf>
    <xf numFmtId="0" fontId="1"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0"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0" fontId="5" fillId="0" borderId="3" xfId="0" applyFont="1" applyBorder="1" applyAlignment="1">
      <alignment horizontal="center" vertical="center" wrapText="1"/>
    </xf>
    <xf numFmtId="0" fontId="1"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2"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NumberFormat="1" applyFont="1" applyFill="1" applyBorder="1" applyAlignment="1">
      <alignment horizontal="center" wrapText="1"/>
    </xf>
    <xf numFmtId="2" fontId="13" fillId="0" borderId="0" xfId="0" applyNumberFormat="1" applyFont="1" applyBorder="1" applyAlignment="1">
      <alignment horizontal="left" vertical="center" wrapText="1"/>
    </xf>
    <xf numFmtId="0" fontId="1" fillId="0" borderId="1" xfId="0" applyNumberFormat="1" applyFont="1" applyBorder="1" applyAlignment="1">
      <alignment horizontal="center" wrapText="1"/>
    </xf>
    <xf numFmtId="2" fontId="1"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2" fontId="5" fillId="3" borderId="6" xfId="0" applyNumberFormat="1" applyFont="1" applyFill="1" applyBorder="1" applyAlignment="1">
      <alignment horizontal="left" vertical="center" wrapText="1"/>
    </xf>
    <xf numFmtId="0" fontId="1" fillId="0" borderId="4" xfId="0" applyFont="1" applyBorder="1" applyAlignment="1">
      <alignment horizontal="left" vertical="center" wrapText="1"/>
    </xf>
    <xf numFmtId="2" fontId="1" fillId="0" borderId="8" xfId="0" applyNumberFormat="1" applyFont="1" applyBorder="1" applyAlignment="1">
      <alignment horizontal="left" vertical="center" wrapText="1"/>
    </xf>
    <xf numFmtId="0" fontId="5" fillId="0" borderId="4" xfId="0" applyFont="1" applyBorder="1" applyAlignment="1">
      <alignment horizontal="left" vertical="center" wrapText="1"/>
    </xf>
    <xf numFmtId="2" fontId="5" fillId="0" borderId="4"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2" fontId="13" fillId="0" borderId="0" xfId="0" applyNumberFormat="1" applyFont="1" applyBorder="1" applyAlignment="1">
      <alignment vertical="center" wrapText="1"/>
    </xf>
    <xf numFmtId="2" fontId="12" fillId="4" borderId="0" xfId="0" applyNumberFormat="1" applyFont="1" applyFill="1" applyBorder="1" applyAlignment="1">
      <alignment vertical="center" wrapText="1"/>
    </xf>
    <xf numFmtId="0" fontId="1" fillId="0" borderId="6" xfId="0" applyFont="1" applyBorder="1" applyAlignment="1">
      <alignment horizontal="center" vertical="center" wrapText="1"/>
    </xf>
    <xf numFmtId="0" fontId="5" fillId="0" borderId="6" xfId="0" applyFont="1" applyBorder="1" applyAlignment="1">
      <alignment horizontal="center" vertical="center" wrapText="1"/>
    </xf>
    <xf numFmtId="0" fontId="1" fillId="4" borderId="0" xfId="0" applyFont="1" applyFill="1" applyBorder="1" applyAlignment="1">
      <alignment horizontal="center" vertical="center" wrapText="1"/>
    </xf>
    <xf numFmtId="0" fontId="1" fillId="4" borderId="0" xfId="0" applyNumberFormat="1" applyFont="1" applyFill="1" applyBorder="1" applyAlignment="1">
      <alignment horizontal="center" vertical="center" wrapText="1"/>
    </xf>
    <xf numFmtId="0" fontId="5" fillId="4" borderId="0" xfId="0" applyNumberFormat="1" applyFont="1" applyFill="1" applyBorder="1" applyAlignment="1">
      <alignment horizontal="center" vertical="center" wrapText="1"/>
    </xf>
    <xf numFmtId="2" fontId="5" fillId="4" borderId="0"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5" fillId="0" borderId="9"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0" borderId="10" xfId="0" applyFont="1" applyBorder="1" applyAlignment="1">
      <alignment horizontal="center" vertical="center" wrapText="1"/>
    </xf>
    <xf numFmtId="0" fontId="5" fillId="0" borderId="10" xfId="0" applyFont="1" applyBorder="1" applyAlignment="1">
      <alignment horizontal="center" vertical="center" wrapText="1"/>
    </xf>
    <xf numFmtId="2" fontId="5" fillId="0" borderId="10" xfId="0" applyNumberFormat="1" applyFont="1" applyBorder="1" applyAlignment="1">
      <alignment horizontal="center" vertical="center" wrapText="1"/>
    </xf>
    <xf numFmtId="2" fontId="1" fillId="3" borderId="10" xfId="0" applyNumberFormat="1" applyFont="1" applyFill="1" applyBorder="1" applyAlignment="1">
      <alignment horizontal="center" vertical="center" wrapText="1"/>
    </xf>
    <xf numFmtId="0" fontId="5" fillId="0" borderId="1" xfId="0" applyFont="1" applyBorder="1" applyAlignment="1">
      <alignment horizontal="center" vertical="center"/>
    </xf>
    <xf numFmtId="2" fontId="15" fillId="0" borderId="1" xfId="0" applyNumberFormat="1" applyFont="1" applyBorder="1" applyAlignment="1">
      <alignment horizontal="left" vertical="center" wrapText="1"/>
    </xf>
    <xf numFmtId="2" fontId="6" fillId="0" borderId="1" xfId="0" applyNumberFormat="1" applyFont="1" applyBorder="1" applyAlignment="1">
      <alignment horizontal="center" vertical="center" wrapText="1"/>
    </xf>
    <xf numFmtId="0" fontId="11" fillId="0" borderId="0" xfId="0" applyFont="1" applyAlignment="1">
      <alignment horizontal="right" vertical="top" wrapText="1"/>
    </xf>
    <xf numFmtId="0" fontId="8" fillId="0" borderId="0" xfId="0" applyFont="1" applyAlignment="1">
      <alignment horizontal="center" vertical="center" wrapText="1"/>
    </xf>
    <xf numFmtId="0" fontId="2" fillId="0" borderId="1"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9" fillId="0" borderId="0" xfId="0" applyFont="1" applyBorder="1" applyAlignment="1">
      <alignment horizontal="left" vertical="center" wrapText="1"/>
    </xf>
    <xf numFmtId="0" fontId="13" fillId="0" borderId="0" xfId="0" applyFont="1" applyBorder="1" applyAlignment="1">
      <alignment horizontal="left" vertical="center" wrapText="1"/>
    </xf>
    <xf numFmtId="2" fontId="2" fillId="0" borderId="0" xfId="0" applyNumberFormat="1" applyFont="1" applyBorder="1" applyAlignment="1">
      <alignment horizontal="left" vertical="center" wrapText="1"/>
    </xf>
    <xf numFmtId="0" fontId="14" fillId="4" borderId="0" xfId="0" applyFont="1" applyFill="1" applyBorder="1" applyAlignment="1">
      <alignment horizontal="left" vertical="center" wrapText="1"/>
    </xf>
    <xf numFmtId="2" fontId="1" fillId="4" borderId="0" xfId="0" applyNumberFormat="1" applyFont="1" applyFill="1" applyBorder="1" applyAlignment="1">
      <alignment horizontal="left" vertical="center" wrapText="1"/>
    </xf>
    <xf numFmtId="0" fontId="10" fillId="0" borderId="0" xfId="0" applyFont="1" applyBorder="1" applyAlignment="1">
      <alignment horizontal="left" vertical="top" wrapText="1"/>
    </xf>
    <xf numFmtId="2" fontId="2" fillId="0" borderId="0" xfId="0" applyNumberFormat="1" applyFont="1" applyBorder="1" applyAlignment="1">
      <alignment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04"/>
  <sheetViews>
    <sheetView tabSelected="1" zoomScale="115" zoomScaleNormal="115" zoomScalePageLayoutView="70" workbookViewId="0">
      <selection activeCell="F16" sqref="F16"/>
    </sheetView>
  </sheetViews>
  <sheetFormatPr defaultRowHeight="15.75"/>
  <cols>
    <col min="1" max="1" width="7.28515625" style="46" customWidth="1"/>
    <col min="2" max="2" width="47.28515625" style="7" customWidth="1"/>
    <col min="3" max="3" width="23.42578125" style="7" customWidth="1"/>
    <col min="4" max="4" width="24" style="1" customWidth="1"/>
    <col min="5" max="5" width="16" style="1" customWidth="1"/>
    <col min="6" max="7" width="11.5703125" style="1" customWidth="1"/>
    <col min="8" max="8" width="13.140625" style="1" customWidth="1"/>
    <col min="9" max="9" width="9.140625" style="1" customWidth="1"/>
    <col min="10" max="16384" width="9.140625" style="1"/>
  </cols>
  <sheetData>
    <row r="1" spans="1:8" ht="15.75" customHeight="1">
      <c r="D1" s="87" t="s">
        <v>61</v>
      </c>
      <c r="E1" s="87"/>
      <c r="F1" s="37"/>
      <c r="G1" s="37"/>
      <c r="H1" s="37"/>
    </row>
    <row r="2" spans="1:8" ht="18.75">
      <c r="B2" s="17"/>
      <c r="C2" s="17"/>
      <c r="D2" s="87"/>
      <c r="E2" s="87"/>
      <c r="F2" s="37"/>
      <c r="G2" s="37"/>
      <c r="H2" s="37"/>
    </row>
    <row r="3" spans="1:8" ht="18.75">
      <c r="B3" s="18"/>
      <c r="C3" s="18"/>
      <c r="D3" s="87"/>
      <c r="E3" s="87"/>
      <c r="F3" s="37"/>
      <c r="G3" s="37"/>
      <c r="H3" s="37"/>
    </row>
    <row r="4" spans="1:8" ht="28.5" customHeight="1">
      <c r="D4" s="87"/>
      <c r="E4" s="87"/>
      <c r="F4" s="37"/>
      <c r="G4" s="37"/>
      <c r="H4" s="37"/>
    </row>
    <row r="5" spans="1:8" ht="18.75">
      <c r="D5" s="87"/>
      <c r="E5" s="87"/>
      <c r="F5" s="36"/>
      <c r="G5" s="36"/>
      <c r="H5" s="36"/>
    </row>
    <row r="6" spans="1:8" ht="58.5" customHeight="1">
      <c r="A6" s="88" t="s">
        <v>98</v>
      </c>
      <c r="B6" s="88"/>
      <c r="C6" s="88"/>
      <c r="D6" s="88"/>
      <c r="E6" s="88"/>
      <c r="F6" s="38"/>
    </row>
    <row r="8" spans="1:8">
      <c r="A8" s="47" t="s">
        <v>0</v>
      </c>
      <c r="B8" s="8" t="s">
        <v>1</v>
      </c>
      <c r="C8" s="2" t="s">
        <v>2</v>
      </c>
      <c r="D8" s="2" t="s">
        <v>3</v>
      </c>
      <c r="E8" s="39"/>
    </row>
    <row r="9" spans="1:8" ht="17.25" customHeight="1">
      <c r="A9" s="48" t="s">
        <v>7</v>
      </c>
      <c r="B9" s="9" t="s">
        <v>4</v>
      </c>
      <c r="C9" s="3" t="s">
        <v>5</v>
      </c>
      <c r="D9" s="13">
        <v>44636</v>
      </c>
      <c r="E9" s="40"/>
      <c r="F9" s="4"/>
      <c r="G9" s="4"/>
      <c r="H9" s="4"/>
    </row>
    <row r="10" spans="1:8" ht="18.75" customHeight="1">
      <c r="A10" s="48" t="s">
        <v>8</v>
      </c>
      <c r="B10" s="9" t="s">
        <v>14</v>
      </c>
      <c r="C10" s="3" t="s">
        <v>5</v>
      </c>
      <c r="D10" s="13">
        <v>44197</v>
      </c>
      <c r="E10" s="40"/>
      <c r="F10" s="4"/>
      <c r="G10" s="4"/>
      <c r="H10" s="4"/>
    </row>
    <row r="11" spans="1:8" ht="16.5" customHeight="1">
      <c r="A11" s="48" t="s">
        <v>9</v>
      </c>
      <c r="B11" s="9" t="s">
        <v>15</v>
      </c>
      <c r="C11" s="3" t="s">
        <v>5</v>
      </c>
      <c r="D11" s="13">
        <v>44561</v>
      </c>
      <c r="E11" s="40"/>
      <c r="F11" s="4"/>
      <c r="G11" s="4"/>
      <c r="H11" s="4"/>
    </row>
    <row r="12" spans="1:8" ht="31.5">
      <c r="A12" s="48">
        <v>4</v>
      </c>
      <c r="B12" s="10" t="s">
        <v>16</v>
      </c>
      <c r="C12" s="3" t="s">
        <v>10</v>
      </c>
      <c r="D12" s="16"/>
      <c r="E12" s="41"/>
      <c r="F12" s="4"/>
      <c r="G12" s="4"/>
      <c r="H12" s="4"/>
    </row>
    <row r="13" spans="1:8">
      <c r="A13" s="48">
        <v>5</v>
      </c>
      <c r="B13" s="6" t="s">
        <v>25</v>
      </c>
      <c r="C13" s="3" t="s">
        <v>10</v>
      </c>
      <c r="D13" s="3">
        <v>0</v>
      </c>
      <c r="E13" s="42"/>
      <c r="F13" s="4"/>
      <c r="G13" s="4"/>
      <c r="H13" s="4"/>
    </row>
    <row r="14" spans="1:8">
      <c r="A14" s="48">
        <v>6</v>
      </c>
      <c r="B14" s="6" t="s">
        <v>26</v>
      </c>
      <c r="C14" s="3" t="s">
        <v>10</v>
      </c>
      <c r="D14" s="16">
        <v>502905.93</v>
      </c>
      <c r="E14" s="41"/>
      <c r="F14" s="4"/>
      <c r="G14" s="4"/>
      <c r="H14" s="4"/>
    </row>
    <row r="15" spans="1:8" ht="47.25">
      <c r="A15" s="48">
        <v>7</v>
      </c>
      <c r="B15" s="10" t="s">
        <v>32</v>
      </c>
      <c r="C15" s="3" t="s">
        <v>10</v>
      </c>
      <c r="D15" s="14">
        <f>D16+D17</f>
        <v>1413606.96</v>
      </c>
      <c r="E15" s="43"/>
      <c r="F15" s="4"/>
      <c r="G15" s="4"/>
      <c r="H15" s="4"/>
    </row>
    <row r="16" spans="1:8">
      <c r="A16" s="48">
        <v>8</v>
      </c>
      <c r="B16" s="6" t="s">
        <v>27</v>
      </c>
      <c r="C16" s="3" t="s">
        <v>10</v>
      </c>
      <c r="D16" s="19">
        <v>1104488.52</v>
      </c>
      <c r="E16" s="44"/>
      <c r="F16" s="4"/>
      <c r="G16" s="4"/>
      <c r="H16" s="4"/>
    </row>
    <row r="17" spans="1:8">
      <c r="A17" s="48">
        <v>9</v>
      </c>
      <c r="B17" s="6" t="s">
        <v>28</v>
      </c>
      <c r="C17" s="3" t="s">
        <v>10</v>
      </c>
      <c r="D17" s="19">
        <v>309118.44</v>
      </c>
      <c r="E17" s="44"/>
      <c r="F17" s="4"/>
      <c r="G17" s="4"/>
      <c r="H17" s="4"/>
    </row>
    <row r="18" spans="1:8">
      <c r="A18" s="48">
        <v>10</v>
      </c>
      <c r="B18" s="10" t="s">
        <v>17</v>
      </c>
      <c r="C18" s="3" t="s">
        <v>10</v>
      </c>
      <c r="D18" s="14">
        <f>D19+D22+D23+D24</f>
        <v>1341531.03</v>
      </c>
      <c r="E18" s="44"/>
      <c r="F18" s="35"/>
      <c r="G18" s="4"/>
      <c r="H18" s="4"/>
    </row>
    <row r="19" spans="1:8">
      <c r="A19" s="48">
        <v>11</v>
      </c>
      <c r="B19" s="6" t="s">
        <v>33</v>
      </c>
      <c r="C19" s="3" t="s">
        <v>10</v>
      </c>
      <c r="D19" s="14">
        <f>D20+D21</f>
        <v>1341531.03</v>
      </c>
      <c r="E19" s="44"/>
      <c r="F19" s="4"/>
      <c r="G19" s="4"/>
      <c r="H19" s="4"/>
    </row>
    <row r="20" spans="1:8">
      <c r="A20" s="48">
        <v>12</v>
      </c>
      <c r="B20" s="6" t="s">
        <v>27</v>
      </c>
      <c r="C20" s="3" t="s">
        <v>10</v>
      </c>
      <c r="D20" s="20">
        <v>1045225.83</v>
      </c>
      <c r="E20" s="44"/>
      <c r="F20" s="4"/>
      <c r="G20" s="4"/>
      <c r="H20" s="4"/>
    </row>
    <row r="21" spans="1:8">
      <c r="A21" s="48">
        <v>13</v>
      </c>
      <c r="B21" s="6" t="s">
        <v>28</v>
      </c>
      <c r="C21" s="3" t="s">
        <v>10</v>
      </c>
      <c r="D21" s="20">
        <v>296305.2</v>
      </c>
      <c r="E21" s="44"/>
      <c r="F21" s="4"/>
      <c r="G21" s="4"/>
      <c r="H21" s="4"/>
    </row>
    <row r="22" spans="1:8">
      <c r="A22" s="48">
        <v>14</v>
      </c>
      <c r="B22" s="6" t="s">
        <v>34</v>
      </c>
      <c r="C22" s="3" t="s">
        <v>10</v>
      </c>
      <c r="D22" s="3">
        <v>0</v>
      </c>
      <c r="E22" s="45"/>
      <c r="F22" s="4"/>
      <c r="G22" s="4"/>
      <c r="H22" s="4"/>
    </row>
    <row r="23" spans="1:8">
      <c r="A23" s="48">
        <v>15</v>
      </c>
      <c r="B23" s="6" t="s">
        <v>29</v>
      </c>
      <c r="C23" s="3" t="s">
        <v>10</v>
      </c>
      <c r="D23" s="3">
        <v>0</v>
      </c>
      <c r="E23" s="42"/>
      <c r="F23" s="4"/>
      <c r="G23" s="4"/>
      <c r="H23" s="4"/>
    </row>
    <row r="24" spans="1:8" ht="31.5">
      <c r="A24" s="48">
        <v>16</v>
      </c>
      <c r="B24" s="6" t="s">
        <v>30</v>
      </c>
      <c r="C24" s="3" t="s">
        <v>10</v>
      </c>
      <c r="D24" s="3">
        <v>0</v>
      </c>
      <c r="E24" s="42"/>
      <c r="F24" s="4"/>
      <c r="G24" s="4"/>
      <c r="H24" s="4"/>
    </row>
    <row r="25" spans="1:8">
      <c r="A25" s="48">
        <v>17</v>
      </c>
      <c r="B25" s="6" t="s">
        <v>31</v>
      </c>
      <c r="C25" s="3" t="s">
        <v>10</v>
      </c>
      <c r="D25" s="3">
        <v>0</v>
      </c>
      <c r="E25" s="42"/>
      <c r="F25" s="4"/>
      <c r="G25" s="4"/>
      <c r="H25" s="4"/>
    </row>
    <row r="26" spans="1:8">
      <c r="A26" s="48">
        <v>18</v>
      </c>
      <c r="B26" s="10" t="s">
        <v>18</v>
      </c>
      <c r="C26" s="3" t="s">
        <v>10</v>
      </c>
      <c r="D26" s="14">
        <f>D18-D29</f>
        <v>768566.99</v>
      </c>
      <c r="E26" s="43"/>
      <c r="F26" s="4"/>
      <c r="G26" s="4"/>
      <c r="H26" s="4"/>
    </row>
    <row r="27" spans="1:8" ht="31.5">
      <c r="A27" s="48">
        <v>19</v>
      </c>
      <c r="B27" s="10" t="s">
        <v>19</v>
      </c>
      <c r="C27" s="3" t="s">
        <v>10</v>
      </c>
      <c r="D27" s="14"/>
      <c r="E27" s="43"/>
      <c r="F27" s="4"/>
      <c r="G27" s="4"/>
      <c r="H27" s="4"/>
    </row>
    <row r="28" spans="1:8">
      <c r="A28" s="48">
        <v>20</v>
      </c>
      <c r="B28" s="6" t="s">
        <v>23</v>
      </c>
      <c r="C28" s="3" t="s">
        <v>10</v>
      </c>
      <c r="D28" s="3">
        <v>0</v>
      </c>
      <c r="E28" s="42"/>
      <c r="F28" s="4"/>
      <c r="G28" s="4"/>
      <c r="H28" s="4"/>
    </row>
    <row r="29" spans="1:8">
      <c r="A29" s="48">
        <v>21</v>
      </c>
      <c r="B29" s="6" t="s">
        <v>24</v>
      </c>
      <c r="C29" s="3" t="s">
        <v>10</v>
      </c>
      <c r="D29" s="14">
        <v>572964.04</v>
      </c>
      <c r="E29" s="43"/>
      <c r="F29" s="4"/>
      <c r="G29" s="4"/>
      <c r="H29" s="4"/>
    </row>
    <row r="30" spans="1:8">
      <c r="A30" s="51"/>
      <c r="B30" s="52"/>
      <c r="C30" s="42"/>
      <c r="D30" s="43"/>
      <c r="E30" s="43"/>
      <c r="F30" s="4"/>
      <c r="G30" s="4"/>
      <c r="H30" s="4"/>
    </row>
    <row r="31" spans="1:8">
      <c r="A31" s="95" t="s">
        <v>75</v>
      </c>
      <c r="B31" s="95"/>
      <c r="C31" s="95"/>
      <c r="D31" s="95"/>
      <c r="E31" s="95"/>
      <c r="F31" s="35"/>
      <c r="G31" s="4"/>
      <c r="H31" s="4"/>
    </row>
    <row r="32" spans="1:8" ht="23.25" customHeight="1">
      <c r="A32" s="93" t="s">
        <v>80</v>
      </c>
      <c r="B32" s="93"/>
      <c r="C32" s="93"/>
      <c r="D32" s="93"/>
      <c r="E32" s="94"/>
      <c r="F32" s="4"/>
      <c r="G32" s="4"/>
      <c r="H32" s="4"/>
    </row>
    <row r="33" spans="1:8" ht="47.25">
      <c r="A33" s="49"/>
      <c r="B33" s="21" t="s">
        <v>62</v>
      </c>
      <c r="C33" s="22" t="s">
        <v>78</v>
      </c>
      <c r="D33" s="21" t="s">
        <v>79</v>
      </c>
      <c r="E33" s="73"/>
      <c r="F33" s="4"/>
      <c r="G33" s="4"/>
      <c r="H33" s="4"/>
    </row>
    <row r="34" spans="1:8">
      <c r="A34" s="49">
        <v>1</v>
      </c>
      <c r="B34" s="23" t="s">
        <v>63</v>
      </c>
      <c r="C34" s="22">
        <v>226804.43519999998</v>
      </c>
      <c r="D34" s="26" t="s">
        <v>52</v>
      </c>
      <c r="E34" s="74"/>
      <c r="F34" s="24"/>
      <c r="G34" s="4"/>
      <c r="H34" s="4"/>
    </row>
    <row r="35" spans="1:8">
      <c r="A35" s="49">
        <v>2</v>
      </c>
      <c r="B35" s="23" t="s">
        <v>64</v>
      </c>
      <c r="C35" s="22">
        <v>174262.86719999995</v>
      </c>
      <c r="D35" s="21" t="s">
        <v>58</v>
      </c>
      <c r="E35" s="74"/>
      <c r="F35" s="24"/>
      <c r="G35" s="4"/>
      <c r="H35" s="4"/>
    </row>
    <row r="36" spans="1:8">
      <c r="A36" s="49">
        <v>3</v>
      </c>
      <c r="B36" s="25" t="s">
        <v>65</v>
      </c>
      <c r="C36" s="22">
        <v>63700.08</v>
      </c>
      <c r="D36" s="26" t="s">
        <v>59</v>
      </c>
      <c r="E36" s="74"/>
      <c r="F36" s="24"/>
      <c r="G36" s="4"/>
      <c r="H36" s="4"/>
    </row>
    <row r="37" spans="1:8" ht="47.25">
      <c r="A37" s="49">
        <v>4</v>
      </c>
      <c r="B37" s="25" t="s">
        <v>66</v>
      </c>
      <c r="C37" s="22">
        <v>72682.502399999998</v>
      </c>
      <c r="D37" s="26" t="s">
        <v>52</v>
      </c>
      <c r="E37" s="74"/>
      <c r="F37" s="24"/>
      <c r="G37" s="4"/>
      <c r="H37" s="4"/>
    </row>
    <row r="38" spans="1:8" ht="94.5">
      <c r="A38" s="49">
        <v>5</v>
      </c>
      <c r="B38" s="25" t="s">
        <v>67</v>
      </c>
      <c r="C38" s="22">
        <v>173387.17439999999</v>
      </c>
      <c r="D38" s="26" t="s">
        <v>52</v>
      </c>
      <c r="E38" s="74"/>
      <c r="F38" s="24"/>
      <c r="G38" s="4"/>
      <c r="H38" s="4"/>
    </row>
    <row r="39" spans="1:8" ht="31.5">
      <c r="A39" s="49">
        <v>6</v>
      </c>
      <c r="B39" s="25" t="s">
        <v>122</v>
      </c>
      <c r="C39" s="22">
        <f>6000*3*12+18000</f>
        <v>234000</v>
      </c>
      <c r="D39" s="26" t="s">
        <v>59</v>
      </c>
      <c r="E39" s="74"/>
      <c r="F39" s="24"/>
      <c r="G39" s="4"/>
      <c r="H39" s="4"/>
    </row>
    <row r="40" spans="1:8" ht="35.25" customHeight="1">
      <c r="A40" s="49">
        <v>7</v>
      </c>
      <c r="B40" s="25" t="s">
        <v>89</v>
      </c>
      <c r="C40" s="22">
        <v>9854.33</v>
      </c>
      <c r="D40" s="21" t="s">
        <v>90</v>
      </c>
      <c r="E40" s="74"/>
      <c r="F40" s="27"/>
      <c r="G40" s="4"/>
      <c r="H40" s="4"/>
    </row>
    <row r="41" spans="1:8" ht="31.5">
      <c r="A41" s="49">
        <v>8</v>
      </c>
      <c r="B41" s="25" t="s">
        <v>83</v>
      </c>
      <c r="C41" s="28">
        <v>9857.35</v>
      </c>
      <c r="D41" s="21" t="s">
        <v>85</v>
      </c>
      <c r="E41" s="74"/>
      <c r="F41" s="24"/>
      <c r="G41" s="4"/>
    </row>
    <row r="42" spans="1:8" ht="31.5">
      <c r="A42" s="49"/>
      <c r="B42" s="25" t="s">
        <v>84</v>
      </c>
      <c r="C42" s="28">
        <v>28536.959999999999</v>
      </c>
      <c r="D42" s="21" t="s">
        <v>86</v>
      </c>
      <c r="E42" s="74"/>
      <c r="F42" s="24"/>
      <c r="G42" s="4"/>
    </row>
    <row r="43" spans="1:8" ht="31.5">
      <c r="A43" s="49">
        <v>9</v>
      </c>
      <c r="B43" s="25" t="s">
        <v>74</v>
      </c>
      <c r="C43" s="84">
        <f>2*7040</f>
        <v>14080</v>
      </c>
      <c r="D43" s="26" t="s">
        <v>87</v>
      </c>
      <c r="E43" s="75"/>
      <c r="F43" s="24"/>
      <c r="G43" s="4"/>
      <c r="H43" s="4"/>
    </row>
    <row r="44" spans="1:8" ht="39.75" customHeight="1">
      <c r="A44" s="49">
        <v>10</v>
      </c>
      <c r="B44" s="25" t="s">
        <v>68</v>
      </c>
      <c r="C44" s="28">
        <v>5725</v>
      </c>
      <c r="D44" s="26" t="s">
        <v>88</v>
      </c>
      <c r="E44" s="75"/>
      <c r="F44" s="24"/>
      <c r="G44" s="4"/>
      <c r="H44" s="4"/>
    </row>
    <row r="45" spans="1:8" ht="30" customHeight="1">
      <c r="A45" s="49">
        <v>11</v>
      </c>
      <c r="B45" s="25" t="s">
        <v>72</v>
      </c>
      <c r="C45" s="28">
        <f>475*3</f>
        <v>1425</v>
      </c>
      <c r="D45" s="26" t="s">
        <v>88</v>
      </c>
      <c r="E45" s="75"/>
      <c r="F45" s="24"/>
      <c r="G45" s="4"/>
      <c r="H45" s="4"/>
    </row>
    <row r="46" spans="1:8" ht="42" customHeight="1">
      <c r="A46" s="49">
        <v>12</v>
      </c>
      <c r="B46" s="25" t="s">
        <v>73</v>
      </c>
      <c r="C46" s="28">
        <f>526*2</f>
        <v>1052</v>
      </c>
      <c r="D46" s="26" t="s">
        <v>88</v>
      </c>
      <c r="E46" s="74"/>
      <c r="F46" s="24"/>
      <c r="G46" s="4"/>
      <c r="H46" s="4"/>
    </row>
    <row r="47" spans="1:8" ht="120" customHeight="1">
      <c r="A47" s="49">
        <v>13</v>
      </c>
      <c r="B47" s="53" t="s">
        <v>81</v>
      </c>
      <c r="C47" s="28">
        <v>22743</v>
      </c>
      <c r="D47" s="26" t="s">
        <v>52</v>
      </c>
      <c r="E47" s="74"/>
      <c r="F47" s="24"/>
      <c r="G47" s="4"/>
      <c r="H47" s="4"/>
    </row>
    <row r="48" spans="1:8" ht="29.25" customHeight="1">
      <c r="A48" s="49">
        <v>14</v>
      </c>
      <c r="B48" s="29" t="s">
        <v>82</v>
      </c>
      <c r="C48" s="28">
        <f>0.1*SUM(C34:C47)</f>
        <v>103811.06991999998</v>
      </c>
      <c r="D48" s="26" t="s">
        <v>52</v>
      </c>
      <c r="E48" s="76"/>
      <c r="F48" s="24"/>
      <c r="G48" s="4"/>
      <c r="H48" s="4"/>
    </row>
    <row r="49" spans="1:8" ht="28.5" customHeight="1">
      <c r="A49" s="54"/>
      <c r="B49" s="55"/>
      <c r="C49" s="56"/>
      <c r="D49" s="57"/>
      <c r="E49" s="56"/>
      <c r="F49" s="24"/>
      <c r="G49" s="4"/>
      <c r="H49" s="4"/>
    </row>
    <row r="50" spans="1:8" ht="28.5" customHeight="1">
      <c r="A50" s="58"/>
      <c r="B50" s="100" t="s">
        <v>76</v>
      </c>
      <c r="C50" s="100"/>
      <c r="D50" s="100"/>
      <c r="E50" s="100"/>
      <c r="F50" s="24"/>
      <c r="G50" s="4"/>
      <c r="H50" s="4"/>
    </row>
    <row r="51" spans="1:8" ht="28.5" customHeight="1">
      <c r="A51" s="58"/>
      <c r="B51" s="101" t="s">
        <v>94</v>
      </c>
      <c r="C51" s="101"/>
      <c r="D51" s="59">
        <v>137037.92000000001</v>
      </c>
      <c r="E51" s="24"/>
      <c r="F51" s="24"/>
      <c r="G51" s="4"/>
      <c r="H51" s="4"/>
    </row>
    <row r="52" spans="1:8" ht="28.5" customHeight="1">
      <c r="A52" s="58"/>
      <c r="B52" s="101" t="s">
        <v>96</v>
      </c>
      <c r="C52" s="101"/>
      <c r="D52" s="59">
        <f>D17</f>
        <v>309118.44</v>
      </c>
      <c r="E52" s="24"/>
      <c r="F52" s="24"/>
      <c r="G52" s="4"/>
      <c r="H52" s="4"/>
    </row>
    <row r="53" spans="1:8" ht="28.5" customHeight="1">
      <c r="A53" s="58"/>
      <c r="B53" s="101" t="s">
        <v>97</v>
      </c>
      <c r="C53" s="101"/>
      <c r="D53" s="59">
        <f>D21</f>
        <v>296305.2</v>
      </c>
      <c r="E53" s="24"/>
      <c r="F53" s="24"/>
      <c r="G53" s="4"/>
      <c r="H53" s="4"/>
    </row>
    <row r="54" spans="1:8" ht="19.5" customHeight="1">
      <c r="A54" s="96" t="s">
        <v>91</v>
      </c>
      <c r="B54" s="96"/>
      <c r="C54" s="96"/>
      <c r="D54" s="96"/>
      <c r="E54" s="96"/>
      <c r="F54" s="24"/>
      <c r="G54" s="4"/>
      <c r="H54" s="4"/>
    </row>
    <row r="55" spans="1:8" ht="62.25" customHeight="1">
      <c r="A55" s="60"/>
      <c r="B55" s="26" t="s">
        <v>62</v>
      </c>
      <c r="C55" s="22" t="s">
        <v>92</v>
      </c>
      <c r="D55" s="71" t="s">
        <v>93</v>
      </c>
      <c r="E55" s="80"/>
      <c r="F55" s="24"/>
      <c r="G55" s="4"/>
      <c r="H55" s="4"/>
    </row>
    <row r="56" spans="1:8" ht="36" customHeight="1">
      <c r="A56" s="49">
        <v>1</v>
      </c>
      <c r="B56" s="23" t="s">
        <v>102</v>
      </c>
      <c r="C56" s="61">
        <v>1239</v>
      </c>
      <c r="D56" s="77" t="s">
        <v>103</v>
      </c>
      <c r="E56" s="81"/>
      <c r="F56" s="24"/>
      <c r="G56" s="4"/>
      <c r="H56" s="4"/>
    </row>
    <row r="57" spans="1:8" ht="174.75" customHeight="1">
      <c r="A57" s="49">
        <v>2</v>
      </c>
      <c r="B57" s="23" t="s">
        <v>104</v>
      </c>
      <c r="C57" s="61" t="s">
        <v>106</v>
      </c>
      <c r="D57" s="85" t="s">
        <v>105</v>
      </c>
      <c r="E57" s="81"/>
      <c r="F57" s="24"/>
      <c r="G57" s="4"/>
      <c r="H57" s="4"/>
    </row>
    <row r="58" spans="1:8" ht="173.25" customHeight="1">
      <c r="A58" s="49">
        <v>3</v>
      </c>
      <c r="B58" s="23" t="s">
        <v>108</v>
      </c>
      <c r="C58" s="61">
        <v>6540</v>
      </c>
      <c r="D58" s="77" t="s">
        <v>107</v>
      </c>
      <c r="E58" s="81"/>
      <c r="F58" s="24"/>
      <c r="G58" s="4"/>
      <c r="H58" s="4"/>
    </row>
    <row r="59" spans="1:8" ht="24" customHeight="1">
      <c r="A59" s="49">
        <v>4</v>
      </c>
      <c r="B59" s="23" t="s">
        <v>109</v>
      </c>
      <c r="C59" s="61">
        <v>1795</v>
      </c>
      <c r="D59" s="86" t="s">
        <v>110</v>
      </c>
      <c r="E59" s="81"/>
      <c r="F59" s="24"/>
      <c r="G59" s="4"/>
      <c r="H59" s="4"/>
    </row>
    <row r="60" spans="1:8" ht="33.75" customHeight="1">
      <c r="A60" s="49">
        <v>5</v>
      </c>
      <c r="B60" s="64" t="s">
        <v>111</v>
      </c>
      <c r="C60" s="65">
        <v>17235</v>
      </c>
      <c r="D60" s="26"/>
      <c r="E60" s="81"/>
      <c r="F60" s="24"/>
      <c r="G60" s="4"/>
      <c r="H60" s="4"/>
    </row>
    <row r="61" spans="1:8" ht="21" customHeight="1">
      <c r="A61" s="49">
        <v>6</v>
      </c>
      <c r="B61" s="23" t="s">
        <v>112</v>
      </c>
      <c r="C61" s="61">
        <f>(44327+5340)*3</f>
        <v>149001</v>
      </c>
      <c r="D61" s="72" t="s">
        <v>113</v>
      </c>
      <c r="E61" s="82"/>
      <c r="F61" s="24"/>
      <c r="G61" s="4"/>
      <c r="H61" s="4"/>
    </row>
    <row r="62" spans="1:8" ht="40.5" customHeight="1">
      <c r="A62" s="49">
        <v>7</v>
      </c>
      <c r="B62" s="23" t="s">
        <v>114</v>
      </c>
      <c r="C62" s="61">
        <f>(9815*2)+(3*2250)</f>
        <v>26380</v>
      </c>
      <c r="D62" s="72" t="s">
        <v>115</v>
      </c>
      <c r="E62" s="82"/>
      <c r="F62" s="24"/>
      <c r="G62" s="4"/>
      <c r="H62" s="4"/>
    </row>
    <row r="63" spans="1:8" ht="18" customHeight="1">
      <c r="A63" s="49">
        <v>8</v>
      </c>
      <c r="B63" s="23" t="s">
        <v>120</v>
      </c>
      <c r="C63" s="61">
        <v>17700</v>
      </c>
      <c r="D63" s="72" t="s">
        <v>121</v>
      </c>
      <c r="E63" s="82"/>
      <c r="F63" s="24"/>
      <c r="G63" s="4"/>
      <c r="H63" s="4"/>
    </row>
    <row r="64" spans="1:8" ht="49.5" customHeight="1">
      <c r="A64" s="49">
        <v>9</v>
      </c>
      <c r="B64" s="23" t="s">
        <v>116</v>
      </c>
      <c r="C64" s="61">
        <v>3495</v>
      </c>
      <c r="D64" s="72" t="s">
        <v>103</v>
      </c>
      <c r="E64" s="82"/>
      <c r="F64" s="24"/>
      <c r="G64" s="4"/>
      <c r="H64" s="4"/>
    </row>
    <row r="65" spans="1:8" ht="29.25" customHeight="1">
      <c r="A65" s="49">
        <v>10</v>
      </c>
      <c r="B65" s="66" t="s">
        <v>117</v>
      </c>
      <c r="C65" s="67">
        <v>27645</v>
      </c>
      <c r="D65" s="78" t="s">
        <v>118</v>
      </c>
      <c r="E65" s="82"/>
      <c r="F65" s="24"/>
      <c r="G65" s="4"/>
      <c r="H65" s="4"/>
    </row>
    <row r="66" spans="1:8" ht="86.25" customHeight="1">
      <c r="A66" s="49">
        <v>11</v>
      </c>
      <c r="B66" s="25" t="s">
        <v>77</v>
      </c>
      <c r="C66" s="62">
        <f>(17+10+48+83+42)*945</f>
        <v>189000</v>
      </c>
      <c r="D66" s="72" t="s">
        <v>119</v>
      </c>
      <c r="E66" s="82"/>
      <c r="F66" s="24"/>
      <c r="G66" s="4"/>
      <c r="H66" s="4"/>
    </row>
    <row r="67" spans="1:8" ht="30" customHeight="1">
      <c r="A67" s="49">
        <v>12</v>
      </c>
      <c r="B67" s="30" t="s">
        <v>99</v>
      </c>
      <c r="C67" s="63">
        <f>SUM(C56:C66)</f>
        <v>440030</v>
      </c>
      <c r="D67" s="79"/>
      <c r="E67" s="83"/>
      <c r="F67" s="4"/>
      <c r="G67" s="4"/>
      <c r="H67" s="4"/>
    </row>
    <row r="68" spans="1:8" ht="30" customHeight="1">
      <c r="A68" s="68"/>
      <c r="B68" s="97" t="s">
        <v>100</v>
      </c>
      <c r="C68" s="97"/>
      <c r="D68" s="69">
        <f>D53-C67</f>
        <v>-143724.79999999999</v>
      </c>
      <c r="E68" s="24"/>
      <c r="F68" s="4"/>
      <c r="G68" s="4"/>
      <c r="H68" s="4"/>
    </row>
    <row r="69" spans="1:8" ht="30" customHeight="1">
      <c r="A69" s="68"/>
      <c r="B69" s="98" t="s">
        <v>101</v>
      </c>
      <c r="C69" s="98"/>
      <c r="D69" s="70">
        <f>D68+D51</f>
        <v>-6686.8799999999756</v>
      </c>
      <c r="E69" s="24"/>
      <c r="F69" s="4"/>
      <c r="G69" s="4"/>
      <c r="H69" s="4"/>
    </row>
    <row r="70" spans="1:8" ht="30" customHeight="1">
      <c r="A70" s="99" t="s">
        <v>95</v>
      </c>
      <c r="B70" s="99"/>
      <c r="C70" s="99"/>
      <c r="D70" s="99"/>
      <c r="E70" s="99"/>
      <c r="F70" s="4"/>
      <c r="G70" s="4"/>
      <c r="H70" s="4"/>
    </row>
    <row r="71" spans="1:8" ht="34.5" customHeight="1">
      <c r="A71" s="99"/>
      <c r="B71" s="99"/>
      <c r="C71" s="99"/>
      <c r="D71" s="99"/>
      <c r="E71" s="99"/>
    </row>
    <row r="72" spans="1:8">
      <c r="A72" s="50">
        <v>23</v>
      </c>
      <c r="B72" s="31" t="s">
        <v>35</v>
      </c>
      <c r="C72" s="31"/>
      <c r="D72" s="12" t="s">
        <v>6</v>
      </c>
      <c r="E72" s="21">
        <v>0</v>
      </c>
    </row>
    <row r="73" spans="1:8">
      <c r="A73" s="50">
        <v>24</v>
      </c>
      <c r="B73" s="31" t="s">
        <v>36</v>
      </c>
      <c r="C73" s="31"/>
      <c r="D73" s="12" t="s">
        <v>6</v>
      </c>
      <c r="E73" s="21">
        <v>0</v>
      </c>
    </row>
    <row r="74" spans="1:8" ht="31.5">
      <c r="A74" s="50">
        <v>25</v>
      </c>
      <c r="B74" s="31" t="s">
        <v>37</v>
      </c>
      <c r="C74" s="31"/>
      <c r="D74" s="12" t="s">
        <v>6</v>
      </c>
      <c r="E74" s="21">
        <v>0</v>
      </c>
    </row>
    <row r="75" spans="1:8">
      <c r="A75" s="50">
        <v>26</v>
      </c>
      <c r="B75" s="31" t="s">
        <v>38</v>
      </c>
      <c r="C75" s="31"/>
      <c r="D75" s="12" t="s">
        <v>10</v>
      </c>
      <c r="E75" s="21">
        <v>0</v>
      </c>
    </row>
    <row r="76" spans="1:8">
      <c r="A76" s="89" t="s">
        <v>20</v>
      </c>
      <c r="B76" s="89"/>
      <c r="C76" s="89"/>
      <c r="D76" s="89"/>
      <c r="E76" s="89"/>
    </row>
    <row r="77" spans="1:8">
      <c r="A77" s="50">
        <v>27</v>
      </c>
      <c r="B77" s="32" t="s">
        <v>60</v>
      </c>
      <c r="C77" s="32"/>
      <c r="D77" s="12" t="s">
        <v>10</v>
      </c>
      <c r="E77" s="22"/>
    </row>
    <row r="78" spans="1:8">
      <c r="A78" s="50">
        <v>28</v>
      </c>
      <c r="B78" s="31" t="s">
        <v>25</v>
      </c>
      <c r="C78" s="31"/>
      <c r="D78" s="12" t="s">
        <v>10</v>
      </c>
      <c r="E78" s="22">
        <v>0</v>
      </c>
    </row>
    <row r="79" spans="1:8">
      <c r="A79" s="50">
        <v>29</v>
      </c>
      <c r="B79" s="31" t="s">
        <v>26</v>
      </c>
      <c r="C79" s="31"/>
      <c r="D79" s="12" t="s">
        <v>10</v>
      </c>
      <c r="E79" s="22">
        <v>792407.69</v>
      </c>
    </row>
    <row r="80" spans="1:8" ht="31.5">
      <c r="A80" s="50">
        <v>30</v>
      </c>
      <c r="B80" s="32" t="s">
        <v>21</v>
      </c>
      <c r="C80" s="32"/>
      <c r="D80" s="12" t="s">
        <v>10</v>
      </c>
      <c r="E80" s="22"/>
    </row>
    <row r="81" spans="1:8">
      <c r="A81" s="50">
        <v>31</v>
      </c>
      <c r="B81" s="31" t="s">
        <v>25</v>
      </c>
      <c r="C81" s="31"/>
      <c r="D81" s="12" t="s">
        <v>10</v>
      </c>
      <c r="E81" s="22">
        <v>0</v>
      </c>
    </row>
    <row r="82" spans="1:8">
      <c r="A82" s="50">
        <v>32</v>
      </c>
      <c r="B82" s="31" t="s">
        <v>26</v>
      </c>
      <c r="C82" s="31"/>
      <c r="D82" s="12" t="s">
        <v>10</v>
      </c>
      <c r="E82" s="22">
        <v>1057092.8999999999</v>
      </c>
    </row>
    <row r="83" spans="1:8" ht="48" customHeight="1">
      <c r="A83" s="89" t="s">
        <v>60</v>
      </c>
      <c r="B83" s="89"/>
      <c r="C83" s="89"/>
      <c r="D83" s="89"/>
      <c r="E83" s="89"/>
    </row>
    <row r="84" spans="1:8" ht="47.25">
      <c r="A84" s="90">
        <v>33</v>
      </c>
      <c r="B84" s="32" t="s">
        <v>12</v>
      </c>
      <c r="C84" s="32"/>
      <c r="D84" s="12" t="s">
        <v>5</v>
      </c>
      <c r="E84" s="21" t="s">
        <v>57</v>
      </c>
      <c r="F84" s="5" t="s">
        <v>53</v>
      </c>
      <c r="G84" s="5" t="s">
        <v>54</v>
      </c>
      <c r="H84" s="5" t="s">
        <v>55</v>
      </c>
    </row>
    <row r="85" spans="1:8">
      <c r="A85" s="91"/>
      <c r="B85" s="32" t="s">
        <v>11</v>
      </c>
      <c r="C85" s="32"/>
      <c r="D85" s="12" t="s">
        <v>5</v>
      </c>
      <c r="E85" s="21" t="s">
        <v>51</v>
      </c>
      <c r="F85" s="5" t="s">
        <v>51</v>
      </c>
      <c r="G85" s="5" t="s">
        <v>51</v>
      </c>
      <c r="H85" s="5" t="s">
        <v>56</v>
      </c>
    </row>
    <row r="86" spans="1:8">
      <c r="A86" s="91"/>
      <c r="B86" s="32" t="s">
        <v>22</v>
      </c>
      <c r="C86" s="32"/>
      <c r="D86" s="12" t="s">
        <v>13</v>
      </c>
      <c r="E86" s="21">
        <v>17592.768</v>
      </c>
      <c r="F86" s="5">
        <v>10996.828</v>
      </c>
      <c r="G86" s="5">
        <v>6420.48</v>
      </c>
      <c r="H86" s="5">
        <v>1423.54</v>
      </c>
    </row>
    <row r="87" spans="1:8">
      <c r="A87" s="91"/>
      <c r="B87" s="32" t="s">
        <v>39</v>
      </c>
      <c r="C87" s="32"/>
      <c r="D87" s="12" t="s">
        <v>10</v>
      </c>
      <c r="E87" s="33">
        <v>200912.87</v>
      </c>
      <c r="F87" s="15">
        <v>117282.66</v>
      </c>
      <c r="G87" s="15">
        <f>95871.09+370025.29</f>
        <v>465896.38</v>
      </c>
      <c r="H87" s="15">
        <v>1490905.12</v>
      </c>
    </row>
    <row r="88" spans="1:8">
      <c r="A88" s="91"/>
      <c r="B88" s="31" t="s">
        <v>40</v>
      </c>
      <c r="C88" s="31"/>
      <c r="D88" s="12" t="s">
        <v>10</v>
      </c>
      <c r="E88" s="34">
        <v>171477.41</v>
      </c>
      <c r="F88" s="16">
        <v>99957.93</v>
      </c>
      <c r="G88" s="16">
        <f>80320.24+312253.59</f>
        <v>392573.83</v>
      </c>
      <c r="H88" s="16">
        <v>1373717.66</v>
      </c>
    </row>
    <row r="89" spans="1:8">
      <c r="A89" s="91"/>
      <c r="B89" s="31" t="s">
        <v>41</v>
      </c>
      <c r="C89" s="31"/>
      <c r="D89" s="12" t="s">
        <v>10</v>
      </c>
      <c r="E89" s="34">
        <f>E87-E88</f>
        <v>29435.459999999992</v>
      </c>
      <c r="F89" s="16">
        <f>F87-F88</f>
        <v>17324.73000000001</v>
      </c>
      <c r="G89" s="16">
        <f>G87-G88</f>
        <v>73322.549999999988</v>
      </c>
      <c r="H89" s="16">
        <f>H87-H88</f>
        <v>117187.4600000002</v>
      </c>
    </row>
    <row r="90" spans="1:8" ht="31.5">
      <c r="A90" s="91"/>
      <c r="B90" s="31" t="s">
        <v>44</v>
      </c>
      <c r="C90" s="31"/>
      <c r="D90" s="12" t="s">
        <v>10</v>
      </c>
      <c r="E90" s="105" t="s">
        <v>71</v>
      </c>
      <c r="F90" s="106"/>
      <c r="G90" s="106"/>
      <c r="H90" s="107"/>
    </row>
    <row r="91" spans="1:8" ht="31.5">
      <c r="A91" s="91"/>
      <c r="B91" s="31" t="s">
        <v>43</v>
      </c>
      <c r="C91" s="31"/>
      <c r="D91" s="12" t="s">
        <v>10</v>
      </c>
      <c r="E91" s="105" t="s">
        <v>71</v>
      </c>
      <c r="F91" s="106"/>
      <c r="G91" s="106"/>
      <c r="H91" s="107"/>
    </row>
    <row r="92" spans="1:8" ht="31.5">
      <c r="A92" s="91"/>
      <c r="B92" s="31" t="s">
        <v>42</v>
      </c>
      <c r="C92" s="31"/>
      <c r="D92" s="12" t="s">
        <v>10</v>
      </c>
      <c r="E92" s="105" t="s">
        <v>71</v>
      </c>
      <c r="F92" s="106"/>
      <c r="G92" s="106"/>
      <c r="H92" s="107"/>
    </row>
    <row r="93" spans="1:8" ht="47.25">
      <c r="A93" s="92"/>
      <c r="B93" s="32" t="s">
        <v>45</v>
      </c>
      <c r="C93" s="32"/>
      <c r="D93" s="12" t="s">
        <v>10</v>
      </c>
      <c r="E93" s="33">
        <v>0</v>
      </c>
      <c r="F93" s="5">
        <v>0</v>
      </c>
      <c r="G93" s="5">
        <v>0</v>
      </c>
      <c r="H93" s="5">
        <v>0</v>
      </c>
    </row>
    <row r="94" spans="1:8">
      <c r="A94" s="102" t="s">
        <v>46</v>
      </c>
      <c r="B94" s="103"/>
      <c r="C94" s="103"/>
      <c r="D94" s="103"/>
      <c r="E94" s="104"/>
    </row>
    <row r="95" spans="1:8">
      <c r="A95" s="50">
        <v>34</v>
      </c>
      <c r="B95" s="31" t="s">
        <v>35</v>
      </c>
      <c r="C95" s="31"/>
      <c r="D95" s="12" t="s">
        <v>6</v>
      </c>
      <c r="E95" s="34">
        <v>0</v>
      </c>
    </row>
    <row r="96" spans="1:8">
      <c r="A96" s="50">
        <v>35</v>
      </c>
      <c r="B96" s="31" t="s">
        <v>36</v>
      </c>
      <c r="C96" s="31"/>
      <c r="D96" s="12" t="s">
        <v>6</v>
      </c>
      <c r="E96" s="21">
        <v>0</v>
      </c>
    </row>
    <row r="97" spans="1:5" ht="31.5">
      <c r="A97" s="50">
        <v>36</v>
      </c>
      <c r="B97" s="31" t="s">
        <v>37</v>
      </c>
      <c r="C97" s="31"/>
      <c r="D97" s="12" t="s">
        <v>6</v>
      </c>
      <c r="E97" s="11">
        <v>0</v>
      </c>
    </row>
    <row r="98" spans="1:5">
      <c r="A98" s="50">
        <v>37</v>
      </c>
      <c r="B98" s="31" t="s">
        <v>38</v>
      </c>
      <c r="C98" s="31"/>
      <c r="D98" s="12" t="s">
        <v>10</v>
      </c>
      <c r="E98" s="21">
        <v>0</v>
      </c>
    </row>
    <row r="99" spans="1:5">
      <c r="A99" s="102" t="s">
        <v>47</v>
      </c>
      <c r="B99" s="103"/>
      <c r="C99" s="103"/>
      <c r="D99" s="103"/>
      <c r="E99" s="104"/>
    </row>
    <row r="100" spans="1:5" ht="31.5">
      <c r="A100" s="50">
        <v>38</v>
      </c>
      <c r="B100" s="31" t="s">
        <v>48</v>
      </c>
      <c r="C100" s="31"/>
      <c r="D100" s="12" t="s">
        <v>6</v>
      </c>
      <c r="E100" s="21">
        <v>0</v>
      </c>
    </row>
    <row r="101" spans="1:5">
      <c r="A101" s="50">
        <v>39</v>
      </c>
      <c r="B101" s="31" t="s">
        <v>49</v>
      </c>
      <c r="C101" s="31"/>
      <c r="D101" s="12" t="s">
        <v>6</v>
      </c>
      <c r="E101" s="21">
        <v>0</v>
      </c>
    </row>
    <row r="102" spans="1:5" ht="31.5">
      <c r="A102" s="50">
        <v>40</v>
      </c>
      <c r="B102" s="31" t="s">
        <v>50</v>
      </c>
      <c r="C102" s="31"/>
      <c r="D102" s="12" t="s">
        <v>10</v>
      </c>
      <c r="E102" s="11">
        <v>0</v>
      </c>
    </row>
    <row r="103" spans="1:5">
      <c r="B103" s="1"/>
      <c r="C103" s="1"/>
    </row>
    <row r="104" spans="1:5">
      <c r="B104" s="1" t="s">
        <v>69</v>
      </c>
      <c r="C104" s="1"/>
      <c r="E104" s="1" t="s">
        <v>70</v>
      </c>
    </row>
  </sheetData>
  <mergeCells count="20">
    <mergeCell ref="A94:E94"/>
    <mergeCell ref="A99:E99"/>
    <mergeCell ref="E90:H90"/>
    <mergeCell ref="E91:H91"/>
    <mergeCell ref="E92:H92"/>
    <mergeCell ref="D1:E5"/>
    <mergeCell ref="A6:E6"/>
    <mergeCell ref="A76:E76"/>
    <mergeCell ref="A83:E83"/>
    <mergeCell ref="A84:A93"/>
    <mergeCell ref="A32:E32"/>
    <mergeCell ref="A31:E31"/>
    <mergeCell ref="A54:E54"/>
    <mergeCell ref="B68:C68"/>
    <mergeCell ref="B69:C69"/>
    <mergeCell ref="A70:E71"/>
    <mergeCell ref="B50:E50"/>
    <mergeCell ref="B51:C51"/>
    <mergeCell ref="B52:C52"/>
    <mergeCell ref="B53:C53"/>
  </mergeCells>
  <pageMargins left="0.70866141732283472" right="0.70866141732283472" top="0.31496062992125984" bottom="0.31496062992125984" header="0.31496062992125984" footer="0.31496062992125984"/>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2022-03-31T06:27:14Z</dcterms:modified>
</cp:coreProperties>
</file>