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E41A3012-D708-42C0-9955-3FCF1DF3DEB2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,8+" sheetId="13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3" l="1"/>
  <c r="C38" i="13" l="1"/>
  <c r="C32" i="13" l="1"/>
  <c r="C35" i="13"/>
  <c r="C36" i="13"/>
  <c r="C40" i="13" l="1"/>
  <c r="C17" i="13"/>
  <c r="C21" i="13" l="1"/>
  <c r="C23" i="13" s="1"/>
</calcChain>
</file>

<file path=xl/sharedStrings.xml><?xml version="1.0" encoding="utf-8"?>
<sst xmlns="http://schemas.openxmlformats.org/spreadsheetml/2006/main" count="52" uniqueCount="44">
  <si>
    <t>Ежедневно</t>
  </si>
  <si>
    <t>По графику</t>
  </si>
  <si>
    <t>Круглосуточно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</si>
  <si>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</si>
  <si>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</si>
  <si>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</si>
  <si>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</si>
  <si>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</si>
  <si>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</si>
  <si>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</si>
  <si>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</si>
  <si>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ежеквартально и по заявкам</t>
  </si>
  <si>
    <t>Содержание лифтового оборудования</t>
  </si>
  <si>
    <t>Содержание</t>
  </si>
  <si>
    <t>Очистка снега с подъездных козырьков  2 шт.</t>
  </si>
  <si>
    <t>Текущий ремонт</t>
  </si>
  <si>
    <t>Главный инженер ООО "Прибайкальская"                                          Белкин И. О.</t>
  </si>
  <si>
    <t>Услуги по управлению многоквартирным домом</t>
  </si>
  <si>
    <t>Периодичность выполнения работ</t>
  </si>
  <si>
    <t>1 раз после отопительного периода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</si>
  <si>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</si>
  <si>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2 раза в год</t>
  </si>
  <si>
    <t>1 раз</t>
  </si>
  <si>
    <t>Уборка снега спридомовой териритори с привлечением спец техники</t>
  </si>
  <si>
    <t>Генеральная уборка подъезда (2 подъезда)</t>
  </si>
  <si>
    <t>Дезинсекция и дератизация мест общего пользования</t>
  </si>
  <si>
    <t>Дезинфекция мест общего пользования для профилатики короновируса</t>
  </si>
  <si>
    <t>1 раз в три дн</t>
  </si>
  <si>
    <t>Окраска  и ремонт забора, лавочек и прочих обьектов</t>
  </si>
  <si>
    <t xml:space="preserve">Ремонт тепловоо пункта (элеватора) </t>
  </si>
  <si>
    <t xml:space="preserve">Замена светодиодных свтильников </t>
  </si>
  <si>
    <t xml:space="preserve">Окраска мусорных баков </t>
  </si>
  <si>
    <t>Замена кафельной плитки 2 подъезд 1 этаж</t>
  </si>
  <si>
    <t>Ремонт мусороприемного клапана 2 подъезд 3 эт</t>
  </si>
  <si>
    <t>Замена кранов системы отопления в подвальном помещении</t>
  </si>
  <si>
    <t>Замена кранов системы горячего водоснабженив подвальном помещении</t>
  </si>
  <si>
    <t>Замена светодиодных светильников 1 подьезд, 5, 8 и 9 эт</t>
  </si>
  <si>
    <t xml:space="preserve">Поверка и ремонт общедомового прибора учета теплоснабжения и горячего водоснабжения </t>
  </si>
  <si>
    <t>Ремонт межпанельных швов</t>
  </si>
  <si>
    <t>Замена трубопроводов системы водоотведения (канализации) в подвальном помещении</t>
  </si>
  <si>
    <t>Замена кранов системы холодного водоснабжения в подвальном помещении</t>
  </si>
  <si>
    <t>План работ по содержанию и текущему ремонту общего имущества МКД м-на Университетский 106 на 2021 г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</si>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</sst>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4"/>
  <sheetViews>
    <sheetView tabSelected="1" zoomScale="85" zoomScaleNormal="85" workbookViewId="0">
      <selection activeCell="B49" sqref="B49"/>
    </sheetView>
  </sheetViews>
  <sheetFormatPr defaultRowHeight="14.4" x14ac:dyDescent="0.3"/>
  <cols>
    <col min="1" max="1" width="5.109375" customWidth="1"/>
    <col min="2" max="2" width="40.88671875" customWidth="1"/>
    <col min="3" max="3" width="12.44140625" customWidth="1"/>
    <col min="4" max="4" width="19.109375" customWidth="1"/>
    <col min="5" max="5" width="14.44140625" customWidth="1"/>
    <col min="6" max="6" width="10.6640625" customWidth="1"/>
    <col min="7" max="7" width="13.44140625" customWidth="1"/>
    <col min="8" max="8" width="13.88671875" customWidth="1"/>
  </cols>
  <sheetData>
    <row r="1" spans="1:8" ht="15.75" customHeight="1" x14ac:dyDescent="0.3">
      <c r="A1" s="1"/>
      <c r="B1" s="3"/>
      <c r="C1" s="3"/>
      <c r="D1" s="56" t="s">
        <v>3</v>
      </c>
      <c r="E1" s="56"/>
    </row>
    <row r="2" spans="1:8" ht="18" x14ac:dyDescent="0.35">
      <c r="A2" s="1"/>
      <c r="B2" s="5"/>
      <c r="C2" s="5"/>
      <c r="D2" s="56"/>
      <c r="E2" s="56"/>
    </row>
    <row r="3" spans="1:8" ht="18" x14ac:dyDescent="0.35">
      <c r="A3" s="1"/>
      <c r="B3" s="6"/>
      <c r="C3" s="6"/>
      <c r="D3" s="56"/>
      <c r="E3" s="56"/>
    </row>
    <row r="4" spans="1:8" ht="15.6" x14ac:dyDescent="0.3">
      <c r="A4" s="1"/>
      <c r="B4" s="3"/>
      <c r="C4" s="3"/>
      <c r="D4" s="56"/>
      <c r="E4" s="56"/>
    </row>
    <row r="5" spans="1:8" ht="18" x14ac:dyDescent="0.3">
      <c r="A5" s="1"/>
      <c r="B5" s="3"/>
      <c r="C5" s="3"/>
      <c r="D5" s="1"/>
      <c r="E5" s="7"/>
    </row>
    <row r="6" spans="1:8" ht="57" customHeight="1" x14ac:dyDescent="0.3">
      <c r="A6" s="57" t="s">
        <v>41</v>
      </c>
      <c r="B6" s="57"/>
      <c r="C6" s="57"/>
      <c r="D6" s="57"/>
      <c r="E6" s="57"/>
    </row>
    <row r="8" spans="1:8" ht="15.6" x14ac:dyDescent="0.3">
      <c r="A8" s="18"/>
      <c r="B8" s="28" t="s">
        <v>13</v>
      </c>
      <c r="C8" s="21"/>
      <c r="D8" s="19"/>
      <c r="E8" s="20"/>
      <c r="F8" s="40"/>
      <c r="G8" s="2"/>
      <c r="H8" s="2"/>
    </row>
    <row r="9" spans="1:8" ht="57.6" customHeight="1" x14ac:dyDescent="0.3">
      <c r="A9" s="8"/>
      <c r="B9" s="8" t="s">
        <v>4</v>
      </c>
      <c r="C9" s="8" t="s">
        <v>42</v>
      </c>
      <c r="D9" s="43" t="s">
        <v>18</v>
      </c>
      <c r="E9" s="45"/>
      <c r="F9" s="41"/>
      <c r="G9" s="2"/>
      <c r="H9" s="2"/>
    </row>
    <row r="10" spans="1:8" ht="19.5" customHeight="1" x14ac:dyDescent="0.3">
      <c r="A10" s="22">
        <v>1</v>
      </c>
      <c r="B10" s="10" t="s">
        <v>5</v>
      </c>
      <c r="C10" s="9">
        <v>141227.45000000001</v>
      </c>
      <c r="D10" s="44" t="s">
        <v>0</v>
      </c>
      <c r="E10" s="46"/>
      <c r="F10" s="32"/>
      <c r="G10" s="2"/>
      <c r="H10" s="2"/>
    </row>
    <row r="11" spans="1:8" ht="22.5" customHeight="1" x14ac:dyDescent="0.3">
      <c r="A11" s="22">
        <v>2</v>
      </c>
      <c r="B11" s="10" t="s">
        <v>6</v>
      </c>
      <c r="C11" s="9">
        <v>116117.5</v>
      </c>
      <c r="D11" s="44" t="s">
        <v>1</v>
      </c>
      <c r="E11" s="46"/>
      <c r="F11" s="32"/>
      <c r="G11" s="2"/>
      <c r="H11" s="2"/>
    </row>
    <row r="12" spans="1:8" ht="15.6" x14ac:dyDescent="0.3">
      <c r="A12" s="22">
        <v>3</v>
      </c>
      <c r="B12" s="11" t="s">
        <v>7</v>
      </c>
      <c r="C12" s="12">
        <v>38932.67</v>
      </c>
      <c r="D12" s="44" t="s">
        <v>2</v>
      </c>
      <c r="E12" s="46"/>
      <c r="F12" s="32"/>
      <c r="G12" s="2"/>
      <c r="H12" s="2"/>
    </row>
    <row r="13" spans="1:8" x14ac:dyDescent="0.3">
      <c r="A13" s="22">
        <v>4</v>
      </c>
      <c r="B13" s="11" t="s">
        <v>8</v>
      </c>
      <c r="C13" s="12">
        <v>44462</v>
      </c>
      <c r="D13" s="44" t="s">
        <v>0</v>
      </c>
      <c r="E13" s="46"/>
      <c r="F13" s="32"/>
      <c r="G13" s="2"/>
      <c r="H13" s="2"/>
    </row>
    <row r="14" spans="1:8" ht="109.2" x14ac:dyDescent="0.3">
      <c r="A14" s="22">
        <v>5</v>
      </c>
      <c r="B14" s="11" t="s">
        <v>9</v>
      </c>
      <c r="C14" s="12">
        <v>116014.66</v>
      </c>
      <c r="D14" s="44" t="s">
        <v>0</v>
      </c>
      <c r="E14" s="46"/>
      <c r="F14" s="32"/>
      <c r="G14" s="2"/>
      <c r="H14" s="2"/>
    </row>
    <row r="15" spans="1:8" ht="15.6" x14ac:dyDescent="0.3">
      <c r="A15" s="22">
        <v>6</v>
      </c>
      <c r="B15" s="11" t="s">
        <v>12</v>
      </c>
      <c r="C15" s="12">
        <f>6000*2*12+12000</f>
        <v>156000</v>
      </c>
      <c r="D15" s="44" t="s">
        <v>2</v>
      </c>
      <c r="E15" s="46"/>
      <c r="F15" s="32"/>
      <c r="G15" s="2"/>
      <c r="H15" s="2"/>
    </row>
    <row r="16" spans="1:8" ht="46.8" x14ac:dyDescent="0.3">
      <c r="A16" s="22">
        <v>7</v>
      </c>
      <c r="B16" s="11" t="s">
        <v>10</v>
      </c>
      <c r="C16" s="9">
        <v>9368</v>
      </c>
      <c r="D16" s="43" t="s">
        <v>19</v>
      </c>
      <c r="E16" s="46"/>
      <c r="F16" s="13"/>
      <c r="G16" s="2"/>
      <c r="H16" s="2"/>
    </row>
    <row r="17" spans="1:8" ht="31.2" x14ac:dyDescent="0.3">
      <c r="A17" s="22">
        <v>8</v>
      </c>
      <c r="B17" s="11" t="s">
        <v>14</v>
      </c>
      <c r="C17" s="12">
        <f>475*2</f>
        <v>950</v>
      </c>
      <c r="D17" s="44" t="s">
        <v>22</v>
      </c>
      <c r="E17" s="46"/>
      <c r="F17" s="13"/>
      <c r="G17" s="2"/>
      <c r="H17" s="2"/>
    </row>
    <row r="18" spans="1:8" ht="31.2" x14ac:dyDescent="0.3">
      <c r="A18" s="22">
        <v>9</v>
      </c>
      <c r="B18" s="11" t="s">
        <v>23</v>
      </c>
      <c r="C18" s="12">
        <v>9375</v>
      </c>
      <c r="D18" s="44" t="s">
        <v>22</v>
      </c>
      <c r="E18" s="47"/>
      <c r="F18" s="13"/>
      <c r="G18" s="2"/>
      <c r="H18" s="2"/>
    </row>
    <row r="19" spans="1:8" ht="31.2" x14ac:dyDescent="0.3">
      <c r="A19" s="22">
        <v>10</v>
      </c>
      <c r="B19" s="11" t="s">
        <v>25</v>
      </c>
      <c r="C19" s="54">
        <v>19108.34</v>
      </c>
      <c r="D19" s="43" t="s">
        <v>11</v>
      </c>
      <c r="E19" s="46"/>
      <c r="F19" s="32"/>
      <c r="G19" s="2"/>
      <c r="H19" s="1"/>
    </row>
    <row r="20" spans="1:8" ht="31.2" x14ac:dyDescent="0.3">
      <c r="A20" s="22">
        <v>11</v>
      </c>
      <c r="B20" s="11" t="s">
        <v>26</v>
      </c>
      <c r="C20" s="12">
        <v>7108.32</v>
      </c>
      <c r="D20" s="43" t="s">
        <v>27</v>
      </c>
      <c r="E20" s="46"/>
      <c r="F20" s="42"/>
      <c r="G20" s="2"/>
      <c r="H20" s="1"/>
    </row>
    <row r="21" spans="1:8" ht="38.25" customHeight="1" x14ac:dyDescent="0.3">
      <c r="A21" s="22">
        <v>12</v>
      </c>
      <c r="B21" s="11" t="s">
        <v>24</v>
      </c>
      <c r="C21" s="12">
        <f>4340*2</f>
        <v>8680</v>
      </c>
      <c r="D21" s="44" t="s">
        <v>21</v>
      </c>
      <c r="E21" s="47"/>
      <c r="F21" s="32"/>
      <c r="G21" s="2"/>
      <c r="H21" s="2"/>
    </row>
    <row r="22" spans="1:8" ht="115.5" customHeight="1" x14ac:dyDescent="0.3">
      <c r="A22" s="22">
        <v>13</v>
      </c>
      <c r="B22" s="11" t="s">
        <v>20</v>
      </c>
      <c r="C22" s="12">
        <v>15160.2</v>
      </c>
      <c r="D22" s="44" t="s">
        <v>0</v>
      </c>
      <c r="E22" s="46"/>
      <c r="F22" s="32"/>
      <c r="G22" s="2"/>
      <c r="H22" s="2"/>
    </row>
    <row r="23" spans="1:8" ht="34.5" customHeight="1" x14ac:dyDescent="0.3">
      <c r="A23" s="22">
        <v>14</v>
      </c>
      <c r="B23" s="14" t="s">
        <v>17</v>
      </c>
      <c r="C23" s="12">
        <f>0.1*SUM(C10:C22)</f>
        <v>68250.41399999999</v>
      </c>
      <c r="D23" s="44" t="s">
        <v>0</v>
      </c>
      <c r="E23" s="46"/>
      <c r="F23" s="32"/>
      <c r="G23" s="2"/>
      <c r="H23" s="2"/>
    </row>
    <row r="24" spans="1:8" ht="15.6" x14ac:dyDescent="0.3">
      <c r="A24" s="25"/>
      <c r="B24" s="24"/>
      <c r="C24" s="24"/>
      <c r="D24" s="24"/>
      <c r="E24" s="23"/>
      <c r="F24" s="32"/>
      <c r="G24" s="2"/>
      <c r="H24" s="2"/>
    </row>
    <row r="25" spans="1:8" ht="15.6" x14ac:dyDescent="0.3">
      <c r="A25" s="26"/>
      <c r="B25" s="27" t="s">
        <v>15</v>
      </c>
      <c r="C25" s="23"/>
      <c r="D25" s="23"/>
      <c r="E25" s="23"/>
      <c r="F25" s="32"/>
      <c r="G25" s="2"/>
      <c r="H25" s="2"/>
    </row>
    <row r="26" spans="1:8" ht="46.8" x14ac:dyDescent="0.3">
      <c r="A26" s="22"/>
      <c r="B26" s="8" t="s">
        <v>4</v>
      </c>
      <c r="C26" s="8" t="s">
        <v>42</v>
      </c>
      <c r="D26" s="43"/>
      <c r="E26" s="45"/>
      <c r="F26" s="32"/>
      <c r="G26" s="2"/>
      <c r="H26" s="2"/>
    </row>
    <row r="27" spans="1:8" ht="33.6" customHeight="1" x14ac:dyDescent="0.3">
      <c r="A27" s="22">
        <v>1</v>
      </c>
      <c r="B27" s="11" t="s">
        <v>28</v>
      </c>
      <c r="C27" s="12">
        <v>9865</v>
      </c>
      <c r="D27" s="44"/>
      <c r="E27" s="47"/>
      <c r="F27" s="32"/>
      <c r="G27" s="2"/>
      <c r="H27" s="2"/>
    </row>
    <row r="28" spans="1:8" ht="25.2" customHeight="1" x14ac:dyDescent="0.3">
      <c r="A28" s="22">
        <v>2</v>
      </c>
      <c r="B28" s="14" t="s">
        <v>29</v>
      </c>
      <c r="C28" s="33">
        <v>8650</v>
      </c>
      <c r="D28" s="48"/>
      <c r="E28" s="47"/>
      <c r="F28" s="40"/>
      <c r="G28" s="2"/>
      <c r="H28" s="2"/>
    </row>
    <row r="29" spans="1:8" ht="15.6" x14ac:dyDescent="0.3">
      <c r="A29" s="22">
        <v>3</v>
      </c>
      <c r="B29" s="15" t="s">
        <v>30</v>
      </c>
      <c r="C29" s="34">
        <v>2550</v>
      </c>
      <c r="D29" s="49"/>
      <c r="E29" s="50"/>
      <c r="F29" s="40"/>
      <c r="G29" s="2"/>
      <c r="H29" s="2"/>
    </row>
    <row r="30" spans="1:8" ht="15.6" x14ac:dyDescent="0.3">
      <c r="A30" s="22">
        <v>4</v>
      </c>
      <c r="B30" s="16" t="s">
        <v>31</v>
      </c>
      <c r="C30" s="33">
        <v>1670</v>
      </c>
      <c r="D30" s="49"/>
      <c r="E30" s="50"/>
      <c r="F30" s="40"/>
      <c r="G30" s="2"/>
      <c r="H30" s="2"/>
    </row>
    <row r="31" spans="1:8" ht="31.2" x14ac:dyDescent="0.3">
      <c r="A31" s="22">
        <v>5</v>
      </c>
      <c r="B31" s="17" t="s">
        <v>33</v>
      </c>
      <c r="C31" s="35">
        <v>1875</v>
      </c>
      <c r="D31" s="49"/>
      <c r="E31" s="50"/>
      <c r="F31" s="40"/>
      <c r="G31" s="2"/>
      <c r="H31" s="2"/>
    </row>
    <row r="32" spans="1:8" ht="31.2" x14ac:dyDescent="0.3">
      <c r="A32" s="22">
        <v>6</v>
      </c>
      <c r="B32" s="17" t="s">
        <v>36</v>
      </c>
      <c r="C32" s="35">
        <f>1050*3</f>
        <v>3150</v>
      </c>
      <c r="D32" s="49"/>
      <c r="E32" s="50"/>
      <c r="F32" s="40"/>
      <c r="G32" s="2"/>
      <c r="H32" s="2"/>
    </row>
    <row r="33" spans="1:8" ht="46.8" x14ac:dyDescent="0.3">
      <c r="A33" s="22">
        <v>7</v>
      </c>
      <c r="B33" s="17" t="s">
        <v>39</v>
      </c>
      <c r="C33" s="51">
        <v>66663.8</v>
      </c>
      <c r="D33" s="49"/>
      <c r="E33" s="50"/>
      <c r="F33" s="40"/>
      <c r="G33" s="2"/>
      <c r="H33" s="2"/>
    </row>
    <row r="34" spans="1:8" ht="31.2" x14ac:dyDescent="0.3">
      <c r="A34" s="22">
        <v>8</v>
      </c>
      <c r="B34" s="17" t="s">
        <v>34</v>
      </c>
      <c r="C34" s="52">
        <v>7996.4</v>
      </c>
      <c r="D34" s="53"/>
      <c r="E34" s="50"/>
      <c r="F34" s="40"/>
      <c r="G34" s="2"/>
      <c r="H34" s="2"/>
    </row>
    <row r="35" spans="1:8" ht="31.2" x14ac:dyDescent="0.3">
      <c r="A35" s="22">
        <v>9</v>
      </c>
      <c r="B35" s="17" t="s">
        <v>35</v>
      </c>
      <c r="C35" s="52">
        <f>(390*2*2)+(2*268)</f>
        <v>2096</v>
      </c>
      <c r="D35" s="53"/>
      <c r="E35" s="50"/>
      <c r="F35" s="40"/>
      <c r="G35" s="2"/>
      <c r="H35" s="2"/>
    </row>
    <row r="36" spans="1:8" ht="46.8" x14ac:dyDescent="0.3">
      <c r="A36" s="22">
        <v>10</v>
      </c>
      <c r="B36" s="17" t="s">
        <v>40</v>
      </c>
      <c r="C36" s="52">
        <f>(177*3*2)+(390*2*3)+(5*2*268)</f>
        <v>6082</v>
      </c>
      <c r="D36" s="53"/>
      <c r="E36" s="50"/>
      <c r="F36" s="40"/>
      <c r="G36" s="2"/>
      <c r="H36" s="2"/>
    </row>
    <row r="37" spans="1:8" ht="31.2" x14ac:dyDescent="0.3">
      <c r="A37" s="22">
        <v>11</v>
      </c>
      <c r="B37" s="17" t="s">
        <v>32</v>
      </c>
      <c r="C37" s="35">
        <v>790</v>
      </c>
      <c r="D37" s="49"/>
      <c r="E37" s="50"/>
      <c r="F37" s="40"/>
      <c r="G37" s="2"/>
      <c r="H37" s="2"/>
    </row>
    <row r="38" spans="1:8" ht="15.6" x14ac:dyDescent="0.3">
      <c r="A38" s="22">
        <v>12</v>
      </c>
      <c r="B38" s="17" t="s">
        <v>38</v>
      </c>
      <c r="C38" s="35">
        <f>945*6</f>
        <v>5670</v>
      </c>
      <c r="D38" s="49"/>
      <c r="E38" s="50"/>
      <c r="F38" s="40"/>
      <c r="G38" s="2"/>
      <c r="H38" s="2"/>
    </row>
    <row r="39" spans="1:8" ht="46.8" x14ac:dyDescent="0.3">
      <c r="A39" s="22">
        <v>13</v>
      </c>
      <c r="B39" s="17" t="s">
        <v>37</v>
      </c>
      <c r="C39" s="35">
        <v>15789</v>
      </c>
      <c r="D39" s="49"/>
      <c r="E39" s="50"/>
      <c r="F39" s="40"/>
      <c r="G39" s="2"/>
      <c r="H39" s="2"/>
    </row>
    <row r="40" spans="1:8" ht="18" x14ac:dyDescent="0.3">
      <c r="A40" s="22">
        <v>14</v>
      </c>
      <c r="B40" s="17" t="s">
        <v>43</v>
      </c>
      <c r="C40" s="38">
        <f>SUM(C27:C39)</f>
        <v>132847.20000000001</v>
      </c>
      <c r="D40" s="49"/>
      <c r="E40" s="50"/>
      <c r="F40" s="40"/>
      <c r="G40" s="2"/>
      <c r="H40" s="2"/>
    </row>
    <row r="41" spans="1:8" ht="15.6" x14ac:dyDescent="0.3">
      <c r="A41" s="29"/>
      <c r="B41" s="36"/>
      <c r="C41" s="37"/>
      <c r="D41" s="30"/>
      <c r="E41" s="31"/>
      <c r="F41" s="2"/>
      <c r="G41" s="2"/>
      <c r="H41" s="2"/>
    </row>
    <row r="42" spans="1:8" ht="15.6" x14ac:dyDescent="0.3">
      <c r="A42" s="55" t="s">
        <v>16</v>
      </c>
      <c r="B42" s="55"/>
      <c r="C42" s="55"/>
      <c r="D42" s="55"/>
      <c r="E42" s="55"/>
      <c r="F42" s="4"/>
      <c r="G42" s="2"/>
      <c r="H42" s="2"/>
    </row>
    <row r="43" spans="1:8" ht="15.6" x14ac:dyDescent="0.3">
      <c r="A43" s="39"/>
      <c r="B43" s="39"/>
      <c r="C43" s="39"/>
      <c r="D43" s="39"/>
      <c r="E43" s="39"/>
      <c r="F43" s="4"/>
      <c r="G43" s="2"/>
      <c r="H43" s="2"/>
    </row>
    <row r="44" spans="1:8" ht="15.6" x14ac:dyDescent="0.3">
      <c r="A44" s="1"/>
      <c r="B44" s="1"/>
      <c r="C44" s="1"/>
      <c r="D44" s="1"/>
      <c r="E44" s="1"/>
      <c r="F44" s="1"/>
      <c r="G44" s="1"/>
      <c r="H44" s="1"/>
    </row>
  </sheetData>
  <mergeCells count="3">
    <mergeCell ref="D1:E4"/>
    <mergeCell ref="A6:E6"/>
    <mergeCell ref="A42:E42"/>
  </mergeCells>
  <pageMargins left="0.51041666666666663" right="0.47916666666666669" top="0.75" bottom="0.5104166666666666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2,8+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2023-05-30T01:20:52Z</dcterms:modified>
</cp:coreProperties>
</file>